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.kobe.local\top\02_作業文書\01_局室区\26_水道局\04_お客様サービス課\02_旧改善推進係\18_庶務関係\HP\R2\ホームページ掲載料金表\"/>
    </mc:Choice>
  </mc:AlternateContent>
  <bookViews>
    <workbookView xWindow="0" yWindow="0" windowWidth="19200" windowHeight="12675"/>
  </bookViews>
  <sheets>
    <sheet name="20ミリ" sheetId="2" r:id="rId1"/>
    <sheet name="25ミリ" sheetId="1" r:id="rId2"/>
    <sheet name="40ミリ" sheetId="4" r:id="rId3"/>
    <sheet name="50ミリ" sheetId="5" r:id="rId4"/>
    <sheet name="75ミリ" sheetId="6" r:id="rId5"/>
    <sheet name="100ミリ" sheetId="7" r:id="rId6"/>
    <sheet name="150ミリ" sheetId="9" r:id="rId7"/>
    <sheet name="200ミリ" sheetId="8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1" i="8" l="1"/>
  <c r="C51" i="9"/>
  <c r="C51" i="7"/>
  <c r="C53" i="8" l="1"/>
  <c r="C52" i="8"/>
  <c r="C53" i="9"/>
  <c r="C52" i="9"/>
  <c r="C53" i="7"/>
  <c r="C52" i="7"/>
  <c r="C45" i="1"/>
  <c r="C41" i="1"/>
  <c r="C42" i="2"/>
  <c r="C23" i="2"/>
  <c r="C22" i="8" l="1"/>
  <c r="C23" i="8"/>
  <c r="C24" i="8"/>
  <c r="C25" i="8"/>
  <c r="C26" i="8"/>
  <c r="C41" i="8"/>
  <c r="C42" i="8"/>
  <c r="C43" i="8"/>
  <c r="C44" i="8"/>
  <c r="C45" i="8"/>
  <c r="C22" i="9"/>
  <c r="C23" i="9"/>
  <c r="C32" i="9" s="1"/>
  <c r="C24" i="9"/>
  <c r="C25" i="9"/>
  <c r="C26" i="9"/>
  <c r="C41" i="9"/>
  <c r="C42" i="9"/>
  <c r="C43" i="9"/>
  <c r="C44" i="9"/>
  <c r="C45" i="9"/>
  <c r="C22" i="7"/>
  <c r="C23" i="7"/>
  <c r="C24" i="7"/>
  <c r="C25" i="7"/>
  <c r="C26" i="7"/>
  <c r="C41" i="7"/>
  <c r="C42" i="7"/>
  <c r="C43" i="7"/>
  <c r="C44" i="7"/>
  <c r="C45" i="7"/>
  <c r="C22" i="6"/>
  <c r="C23" i="6"/>
  <c r="C24" i="6"/>
  <c r="C25" i="6"/>
  <c r="C26" i="6"/>
  <c r="C41" i="6"/>
  <c r="C51" i="6" s="1"/>
  <c r="C42" i="6"/>
  <c r="C43" i="6"/>
  <c r="C44" i="6"/>
  <c r="C45" i="6"/>
  <c r="C22" i="5"/>
  <c r="C23" i="5"/>
  <c r="C24" i="5"/>
  <c r="C25" i="5"/>
  <c r="C26" i="5"/>
  <c r="C41" i="5"/>
  <c r="C42" i="5"/>
  <c r="C43" i="5"/>
  <c r="C44" i="5"/>
  <c r="C45" i="5"/>
  <c r="C22" i="4"/>
  <c r="C23" i="4"/>
  <c r="C24" i="4"/>
  <c r="C25" i="4"/>
  <c r="C26" i="4"/>
  <c r="C41" i="4"/>
  <c r="C42" i="4"/>
  <c r="C43" i="4"/>
  <c r="C44" i="4"/>
  <c r="C45" i="4"/>
  <c r="C22" i="1"/>
  <c r="C23" i="1"/>
  <c r="C24" i="1"/>
  <c r="C25" i="1"/>
  <c r="C26" i="1"/>
  <c r="C42" i="1"/>
  <c r="C43" i="1"/>
  <c r="C44" i="1"/>
  <c r="C52" i="6" l="1"/>
  <c r="C53" i="6" s="1"/>
  <c r="C32" i="5"/>
  <c r="C33" i="5"/>
  <c r="C34" i="5" s="1"/>
  <c r="C51" i="4"/>
  <c r="C51" i="1"/>
  <c r="C51" i="5"/>
  <c r="C52" i="5" s="1"/>
  <c r="C53" i="5" s="1"/>
  <c r="C32" i="1"/>
  <c r="C33" i="1" s="1"/>
  <c r="C34" i="1" s="1"/>
  <c r="C32" i="8"/>
  <c r="C33" i="8" s="1"/>
  <c r="C34" i="8" s="1"/>
  <c r="C32" i="7"/>
  <c r="C33" i="7" s="1"/>
  <c r="C34" i="7" s="1"/>
  <c r="C32" i="6"/>
  <c r="C33" i="6" s="1"/>
  <c r="C34" i="6" s="1"/>
  <c r="C32" i="4"/>
  <c r="C33" i="4" s="1"/>
  <c r="C34" i="4" s="1"/>
  <c r="C33" i="9"/>
  <c r="C34" i="9" s="1"/>
  <c r="C52" i="4" l="1"/>
  <c r="C53" i="4" s="1"/>
  <c r="C52" i="1"/>
  <c r="C53" i="1" s="1"/>
  <c r="C41" i="2"/>
  <c r="C45" i="2" l="1"/>
  <c r="C44" i="2"/>
  <c r="C43" i="2"/>
  <c r="C26" i="2"/>
  <c r="C25" i="2"/>
  <c r="C24" i="2"/>
  <c r="C22" i="2"/>
  <c r="C51" i="2" l="1"/>
  <c r="C52" i="2" s="1"/>
  <c r="C53" i="2" s="1"/>
  <c r="C32" i="2"/>
  <c r="C33" i="2" s="1"/>
  <c r="C34" i="2" s="1"/>
</calcChain>
</file>

<file path=xl/sharedStrings.xml><?xml version="1.0" encoding="utf-8"?>
<sst xmlns="http://schemas.openxmlformats.org/spreadsheetml/2006/main" count="288" uniqueCount="44">
  <si>
    <t>区分</t>
  </si>
  <si>
    <r>
      <t>基本使用料
（10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以下）</t>
    </r>
    <rPh sb="0" eb="2">
      <t>キホン</t>
    </rPh>
    <rPh sb="2" eb="5">
      <t>シヨウリョウ</t>
    </rPh>
    <phoneticPr fontId="5"/>
  </si>
  <si>
    <t>2か月の場合</t>
    <rPh sb="2" eb="3">
      <t>ゲツ</t>
    </rPh>
    <rPh sb="4" eb="6">
      <t>バアイ</t>
    </rPh>
    <phoneticPr fontId="5"/>
  </si>
  <si>
    <t>通常2か月分を請求させていただきます。↓ピンク色の枠の中に2か月分の使用水量を入力してください。</t>
    <rPh sb="0" eb="2">
      <t>ツウジョウ</t>
    </rPh>
    <rPh sb="4" eb="5">
      <t>ゲツ</t>
    </rPh>
    <rPh sb="5" eb="6">
      <t>ブン</t>
    </rPh>
    <rPh sb="7" eb="9">
      <t>セイキュウ</t>
    </rPh>
    <rPh sb="23" eb="24">
      <t>イロ</t>
    </rPh>
    <rPh sb="25" eb="26">
      <t>ワク</t>
    </rPh>
    <rPh sb="27" eb="28">
      <t>ナカ</t>
    </rPh>
    <rPh sb="31" eb="33">
      <t>ゲツブン</t>
    </rPh>
    <rPh sb="34" eb="36">
      <t>シヨウ</t>
    </rPh>
    <rPh sb="36" eb="38">
      <t>スイリョウ</t>
    </rPh>
    <rPh sb="39" eb="41">
      <t>ニュウリョク</t>
    </rPh>
    <phoneticPr fontId="5"/>
  </si>
  <si>
    <t>使用水量（2か月）</t>
    <rPh sb="7" eb="8">
      <t>ゲツ</t>
    </rPh>
    <phoneticPr fontId="5"/>
  </si>
  <si>
    <r>
      <t>1～10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</si>
  <si>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11～20 ｍ</t>
    </r>
    <r>
      <rPr>
        <vertAlign val="superscript"/>
        <sz val="11"/>
        <rFont val="Meiryo UI"/>
        <family val="3"/>
        <charset val="128"/>
      </rPr>
      <t>3</t>
    </r>
    <phoneticPr fontId="5"/>
  </si>
  <si>
    <t>消費税</t>
    <rPh sb="0" eb="3">
      <t>ショウヒゼイ</t>
    </rPh>
    <phoneticPr fontId="5"/>
  </si>
  <si>
    <t>1か月の場合</t>
    <rPh sb="2" eb="3">
      <t>ゲツ</t>
    </rPh>
    <rPh sb="4" eb="6">
      <t>バアイ</t>
    </rPh>
    <phoneticPr fontId="5"/>
  </si>
  <si>
    <t>1か月分をご確認いただくには、↓ピンク色の枠の中に1か月分の使用水量を入力してください。</t>
    <rPh sb="2" eb="3">
      <t>ゲツ</t>
    </rPh>
    <rPh sb="6" eb="8">
      <t>カクニン</t>
    </rPh>
    <phoneticPr fontId="5"/>
  </si>
  <si>
    <t>使用水量（1か月）</t>
    <rPh sb="7" eb="8">
      <t>ゲツ</t>
    </rPh>
    <phoneticPr fontId="5"/>
  </si>
  <si>
    <t>単価　</t>
    <phoneticPr fontId="5"/>
  </si>
  <si>
    <r>
      <t>ｍ</t>
    </r>
    <r>
      <rPr>
        <b/>
        <vertAlign val="superscript"/>
        <sz val="12"/>
        <rFont val="Meiryo UI"/>
        <family val="3"/>
        <charset val="128"/>
      </rPr>
      <t>3</t>
    </r>
    <phoneticPr fontId="5"/>
  </si>
  <si>
    <r>
      <t>ｍ</t>
    </r>
    <r>
      <rPr>
        <b/>
        <vertAlign val="superscript"/>
        <sz val="12"/>
        <color theme="1"/>
        <rFont val="Meiryo UI"/>
        <family val="3"/>
        <charset val="128"/>
      </rPr>
      <t>3</t>
    </r>
    <phoneticPr fontId="5"/>
  </si>
  <si>
    <r>
      <t>水道使用料試算</t>
    </r>
    <r>
      <rPr>
        <sz val="12"/>
        <color theme="1"/>
        <rFont val="Meiryo UI"/>
        <family val="3"/>
        <charset val="128"/>
      </rPr>
      <t>（消費税10％）</t>
    </r>
    <rPh sb="5" eb="7">
      <t>シサン</t>
    </rPh>
    <phoneticPr fontId="5"/>
  </si>
  <si>
    <t>水道料金</t>
    <rPh sb="0" eb="2">
      <t>スイドウ</t>
    </rPh>
    <rPh sb="2" eb="4">
      <t>リョウキン</t>
    </rPh>
    <phoneticPr fontId="5"/>
  </si>
  <si>
    <r>
      <t>11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</si>
  <si>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20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</si>
  <si>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31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100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</si>
  <si>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101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 xml:space="preserve">～ </t>
    </r>
    <phoneticPr fontId="4"/>
  </si>
  <si>
    <r>
      <t>1～20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</si>
  <si>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20～40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</si>
  <si>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41～60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</si>
  <si>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201 ｍ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～</t>
    </r>
    <phoneticPr fontId="5"/>
  </si>
  <si>
    <r>
      <t>61～200 ｍ</t>
    </r>
    <r>
      <rPr>
        <vertAlign val="superscript"/>
        <sz val="11"/>
        <rFont val="Meiryo UI"/>
        <family val="3"/>
        <charset val="128"/>
      </rPr>
      <t>3</t>
    </r>
    <phoneticPr fontId="5"/>
  </si>
  <si>
    <t>水道使用料(税抜き）</t>
    <rPh sb="0" eb="2">
      <t>スイドウ</t>
    </rPh>
    <rPh sb="2" eb="5">
      <t>シヨウリョウ</t>
    </rPh>
    <rPh sb="6" eb="7">
      <t>ゼイ</t>
    </rPh>
    <rPh sb="7" eb="8">
      <t>ヌ</t>
    </rPh>
    <phoneticPr fontId="5"/>
  </si>
  <si>
    <t>水道使用料(税込み）</t>
    <rPh sb="0" eb="2">
      <t>スイドウ</t>
    </rPh>
    <rPh sb="2" eb="5">
      <t>シヨウリョウ</t>
    </rPh>
    <rPh sb="6" eb="7">
      <t>ゼイ</t>
    </rPh>
    <rPh sb="7" eb="8">
      <t>コ</t>
    </rPh>
    <phoneticPr fontId="5"/>
  </si>
  <si>
    <t>一般用</t>
    <rPh sb="0" eb="2">
      <t>イッパン</t>
    </rPh>
    <rPh sb="2" eb="3">
      <t>ヨウ</t>
    </rPh>
    <phoneticPr fontId="4"/>
  </si>
  <si>
    <r>
      <t>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20 ｍ</t>
    </r>
    <r>
      <rPr>
        <vertAlign val="superscript"/>
        <sz val="11"/>
        <color theme="1"/>
        <rFont val="Meiryo UI"/>
        <family val="3"/>
        <charset val="128"/>
      </rPr>
      <t>3</t>
    </r>
    <phoneticPr fontId="5"/>
  </si>
  <si>
    <r>
      <t>21～30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</si>
  <si>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31～100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</si>
  <si>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101 ｍ</t>
    </r>
    <r>
      <rPr>
        <vertAlign val="superscript"/>
        <sz val="11"/>
        <rFont val="Meiryo UI"/>
        <family val="3"/>
        <charset val="128"/>
      </rPr>
      <t>3</t>
    </r>
    <r>
      <rPr>
        <sz val="11"/>
        <rFont val="Meiryo UI"/>
        <family val="3"/>
        <charset val="128"/>
      </rPr>
      <t>～</t>
    </r>
    <phoneticPr fontId="5"/>
  </si>
  <si>
    <t>基本使用料</t>
    <rPh sb="0" eb="2">
      <t>キホン</t>
    </rPh>
    <rPh sb="2" eb="5">
      <t>シヨウリョウ</t>
    </rPh>
    <phoneticPr fontId="5"/>
  </si>
  <si>
    <r>
      <t>21～40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</si>
  <si>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21ｍ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</si>
  <si>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21 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</si>
  <si>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21ｍ</t>
    </r>
    <r>
      <rPr>
        <vertAlign val="superscript"/>
        <sz val="11"/>
        <color theme="1"/>
        <rFont val="Meiryo UI"/>
        <family val="3"/>
        <charset val="128"/>
      </rPr>
      <t>3</t>
    </r>
    <r>
      <rPr>
        <sz val="11"/>
        <color theme="1"/>
        <rFont val="Meiryo UI"/>
        <family val="3"/>
        <charset val="128"/>
      </rPr>
      <t>～ 30 ｍ</t>
    </r>
    <r>
      <rPr>
        <vertAlign val="superscript"/>
        <sz val="11"/>
        <color theme="1"/>
        <rFont val="Meiryo UI"/>
        <family val="3"/>
        <charset val="128"/>
      </rPr>
      <t>3</t>
    </r>
    <phoneticPr fontId="4"/>
  </si>
  <si>
    <r>
      <t>21～40 ｍ</t>
    </r>
    <r>
      <rPr>
        <vertAlign val="superscript"/>
        <sz val="11"/>
        <rFont val="Meiryo UI"/>
        <family val="3"/>
        <charset val="128"/>
      </rPr>
      <t>3</t>
    </r>
    <phoneticPr fontId="5"/>
  </si>
  <si>
    <r>
      <t>0～20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</si>
  <si>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0～20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</si>
  <si>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0～10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</si>
  <si>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0～20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</si>
  <si>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0～20 ｍ</t>
    </r>
    <r>
      <rPr>
        <vertAlign val="superscript"/>
        <sz val="10"/>
        <rFont val="Meiryo UI"/>
        <family val="3"/>
        <charset val="128"/>
      </rPr>
      <t>3</t>
    </r>
    <phoneticPr fontId="5"/>
  </si>
  <si>
    <r>
      <t>0～10 ｍ</t>
    </r>
    <r>
      <rPr>
        <vertAlign val="superscript"/>
        <sz val="10"/>
        <rFont val="Meiryo UI"/>
        <family val="3"/>
        <charset val="128"/>
      </rPr>
      <t>3</t>
    </r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</si>
</sst>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&quot;¥&quot;#,##0_);[Red]\(&quot;¥&quot;#,##0\)"/>
  </numFmts>
  <fonts count="23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2"/>
      <charset val="128"/>
    </font>
    <font>
      <sz val="11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vertAlign val="superscript"/>
      <sz val="11"/>
      <color theme="1"/>
      <name val="Meiryo UI"/>
      <family val="3"/>
      <charset val="128"/>
    </font>
    <font>
      <sz val="11"/>
      <color rgb="FFFF000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name val="ＭＳ Ｐ明朝"/>
      <family val="1"/>
      <charset val="128"/>
    </font>
    <font>
      <b/>
      <vertAlign val="superscript"/>
      <sz val="12"/>
      <name val="Meiryo UI"/>
      <family val="3"/>
      <charset val="128"/>
    </font>
    <font>
      <sz val="11"/>
      <name val="Meiryo UI"/>
      <family val="3"/>
      <charset val="128"/>
    </font>
    <font>
      <b/>
      <sz val="11"/>
      <name val="Meiryo UI"/>
      <family val="3"/>
      <charset val="128"/>
    </font>
    <font>
      <vertAlign val="superscript"/>
      <sz val="11"/>
      <name val="Meiryo UI"/>
      <family val="3"/>
      <charset val="128"/>
    </font>
    <font>
      <vertAlign val="superscript"/>
      <sz val="10"/>
      <name val="Meiryo UI"/>
      <family val="3"/>
      <charset val="128"/>
    </font>
    <font>
      <sz val="12"/>
      <name val="ＭＳ Ｐ明朝"/>
      <family val="1"/>
      <charset val="128"/>
    </font>
    <font>
      <sz val="11"/>
      <color rgb="FF0070C0"/>
      <name val="Meiryo UI"/>
      <family val="3"/>
      <charset val="128"/>
    </font>
    <font>
      <b/>
      <sz val="11"/>
      <color theme="1"/>
      <name val="Meiryo UI"/>
      <family val="3"/>
      <charset val="128"/>
    </font>
    <font>
      <b/>
      <sz val="12"/>
      <color theme="1"/>
      <name val="ＭＳ Ｐ明朝"/>
      <family val="1"/>
      <charset val="128"/>
    </font>
    <font>
      <b/>
      <vertAlign val="superscript"/>
      <sz val="12"/>
      <color theme="1"/>
      <name val="Meiryo UI"/>
      <family val="3"/>
      <charset val="128"/>
    </font>
    <font>
      <sz val="14"/>
      <color theme="1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Dashed">
        <color theme="3" tint="0.39991454817346722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mediumDashed">
        <color theme="3" tint="0.39994506668294322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" fillId="0" borderId="0" xfId="0" applyFont="1">
      <alignment vertical="center"/>
    </xf>
    <xf numFmtId="0" fontId="6" fillId="0" borderId="0" xfId="0" applyFont="1">
      <alignment vertical="center"/>
    </xf>
    <xf numFmtId="176" fontId="6" fillId="0" borderId="0" xfId="0" applyNumberFormat="1" applyFont="1">
      <alignment vertical="center"/>
    </xf>
    <xf numFmtId="0" fontId="6" fillId="0" borderId="1" xfId="0" applyFont="1" applyBorder="1" applyAlignment="1">
      <alignment horizontal="distributed" vertical="center" indent="3"/>
    </xf>
    <xf numFmtId="0" fontId="6" fillId="0" borderId="0" xfId="0" applyFont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7" fillId="0" borderId="9" xfId="0" applyFont="1" applyBorder="1">
      <alignment vertical="center"/>
    </xf>
    <xf numFmtId="176" fontId="6" fillId="0" borderId="9" xfId="0" applyNumberFormat="1" applyFont="1" applyBorder="1">
      <alignment vertical="center"/>
    </xf>
    <xf numFmtId="0" fontId="9" fillId="0" borderId="0" xfId="0" applyFont="1" applyBorder="1">
      <alignment vertical="center"/>
    </xf>
    <xf numFmtId="176" fontId="6" fillId="0" borderId="0" xfId="0" applyNumberFormat="1" applyFont="1" applyBorder="1">
      <alignment vertical="center"/>
    </xf>
    <xf numFmtId="0" fontId="10" fillId="0" borderId="0" xfId="0" applyFont="1" applyFill="1">
      <alignment vertical="center"/>
    </xf>
    <xf numFmtId="38" fontId="11" fillId="0" borderId="10" xfId="1" applyFont="1" applyFill="1" applyBorder="1" applyAlignment="1" applyProtection="1">
      <alignment vertical="center"/>
      <protection locked="0"/>
    </xf>
    <xf numFmtId="0" fontId="10" fillId="0" borderId="0" xfId="0" applyFont="1">
      <alignment vertical="center"/>
    </xf>
    <xf numFmtId="176" fontId="13" fillId="0" borderId="0" xfId="0" applyNumberFormat="1" applyFont="1">
      <alignment vertical="center"/>
    </xf>
    <xf numFmtId="0" fontId="13" fillId="0" borderId="0" xfId="0" applyNumberFormat="1" applyFont="1">
      <alignment vertical="center"/>
    </xf>
    <xf numFmtId="0" fontId="13" fillId="0" borderId="0" xfId="0" applyFont="1">
      <alignment vertical="center"/>
    </xf>
    <xf numFmtId="0" fontId="7" fillId="0" borderId="15" xfId="0" applyFont="1" applyFill="1" applyBorder="1">
      <alignment vertical="center"/>
    </xf>
    <xf numFmtId="0" fontId="6" fillId="0" borderId="15" xfId="0" applyFont="1" applyFill="1" applyBorder="1">
      <alignment vertical="center"/>
    </xf>
    <xf numFmtId="176" fontId="6" fillId="0" borderId="15" xfId="0" applyNumberFormat="1" applyFont="1" applyBorder="1">
      <alignment vertical="center"/>
    </xf>
    <xf numFmtId="176" fontId="18" fillId="0" borderId="15" xfId="0" applyNumberFormat="1" applyFont="1" applyBorder="1">
      <alignment vertical="center"/>
    </xf>
    <xf numFmtId="0" fontId="9" fillId="0" borderId="0" xfId="0" applyFont="1" applyFill="1" applyBorder="1">
      <alignment vertical="center"/>
    </xf>
    <xf numFmtId="176" fontId="19" fillId="0" borderId="0" xfId="0" applyNumberFormat="1" applyFont="1" applyBorder="1">
      <alignment vertical="center"/>
    </xf>
    <xf numFmtId="0" fontId="7" fillId="0" borderId="0" xfId="0" applyFont="1" applyFill="1" applyBorder="1">
      <alignment vertical="center"/>
    </xf>
    <xf numFmtId="38" fontId="20" fillId="0" borderId="10" xfId="1" applyFont="1" applyFill="1" applyBorder="1" applyAlignment="1" applyProtection="1">
      <alignment vertical="center"/>
      <protection locked="0"/>
    </xf>
    <xf numFmtId="0" fontId="7" fillId="0" borderId="0" xfId="0" applyFont="1" applyBorder="1">
      <alignment vertical="center"/>
    </xf>
    <xf numFmtId="0" fontId="6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distributed" vertical="center" indent="3"/>
    </xf>
    <xf numFmtId="176" fontId="6" fillId="0" borderId="16" xfId="0" applyNumberFormat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76" fontId="11" fillId="0" borderId="0" xfId="0" applyNumberFormat="1" applyFont="1" applyFill="1" applyBorder="1">
      <alignment vertical="center"/>
    </xf>
    <xf numFmtId="0" fontId="7" fillId="0" borderId="17" xfId="0" applyFont="1" applyFill="1" applyBorder="1" applyAlignment="1">
      <alignment horizontal="center" vertical="center"/>
    </xf>
    <xf numFmtId="176" fontId="11" fillId="0" borderId="17" xfId="0" applyNumberFormat="1" applyFont="1" applyFill="1" applyBorder="1">
      <alignment vertical="center"/>
    </xf>
    <xf numFmtId="176" fontId="20" fillId="0" borderId="17" xfId="0" applyNumberFormat="1" applyFont="1" applyFill="1" applyBorder="1">
      <alignment vertical="center"/>
    </xf>
    <xf numFmtId="176" fontId="6" fillId="0" borderId="1" xfId="0" applyNumberFormat="1" applyFont="1" applyBorder="1" applyAlignment="1">
      <alignment horizontal="distributed" vertical="center" indent="3"/>
    </xf>
    <xf numFmtId="176" fontId="6" fillId="0" borderId="1" xfId="0" applyNumberFormat="1" applyFont="1" applyBorder="1" applyAlignment="1">
      <alignment vertical="center"/>
    </xf>
    <xf numFmtId="0" fontId="22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>
      <alignment vertical="center"/>
    </xf>
    <xf numFmtId="0" fontId="13" fillId="2" borderId="5" xfId="0" applyFont="1" applyFill="1" applyBorder="1">
      <alignment vertical="center"/>
    </xf>
    <xf numFmtId="176" fontId="11" fillId="2" borderId="6" xfId="0" applyNumberFormat="1" applyFont="1" applyFill="1" applyBorder="1">
      <alignment vertical="center"/>
    </xf>
    <xf numFmtId="0" fontId="13" fillId="2" borderId="11" xfId="0" applyFont="1" applyFill="1" applyBorder="1">
      <alignment vertical="center"/>
    </xf>
    <xf numFmtId="176" fontId="11" fillId="2" borderId="18" xfId="0" applyNumberFormat="1" applyFont="1" applyFill="1" applyBorder="1">
      <alignment vertical="center"/>
    </xf>
    <xf numFmtId="0" fontId="14" fillId="2" borderId="13" xfId="0" applyFont="1" applyFill="1" applyBorder="1">
      <alignment vertical="center"/>
    </xf>
    <xf numFmtId="176" fontId="11" fillId="2" borderId="14" xfId="0" applyNumberFormat="1" applyFont="1" applyFill="1" applyBorder="1">
      <alignment vertical="center"/>
    </xf>
    <xf numFmtId="0" fontId="14" fillId="2" borderId="5" xfId="0" applyFont="1" applyFill="1" applyBorder="1">
      <alignment vertical="center"/>
    </xf>
    <xf numFmtId="0" fontId="14" fillId="2" borderId="7" xfId="0" applyFont="1" applyFill="1" applyBorder="1">
      <alignment vertical="center"/>
    </xf>
    <xf numFmtId="176" fontId="11" fillId="2" borderId="8" xfId="0" applyNumberFormat="1" applyFont="1" applyFill="1" applyBorder="1">
      <alignment vertical="center"/>
    </xf>
    <xf numFmtId="0" fontId="7" fillId="0" borderId="0" xfId="0" applyFont="1" applyAlignment="1">
      <alignment horizontal="left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176" fontId="6" fillId="0" borderId="1" xfId="0" applyNumberFormat="1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9" xfId="0" applyFont="1" applyFill="1" applyBorder="1" applyAlignment="1">
      <alignment horizontal="center" vertical="center"/>
    </xf>
    <xf numFmtId="176" fontId="6" fillId="0" borderId="20" xfId="0" applyNumberFormat="1" applyFont="1" applyBorder="1" applyAlignment="1">
      <alignment vertical="center"/>
    </xf>
    <xf numFmtId="176" fontId="6" fillId="0" borderId="12" xfId="0" applyNumberFormat="1" applyFont="1" applyBorder="1" applyAlignment="1">
      <alignment vertical="center"/>
    </xf>
    <xf numFmtId="0" fontId="6" fillId="0" borderId="20" xfId="0" applyFont="1" applyBorder="1" applyAlignment="1">
      <alignment vertical="center" wrapText="1"/>
    </xf>
    <xf numFmtId="0" fontId="6" fillId="0" borderId="12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16"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  <dxf>
      <fill>
        <patternFill>
          <bgColor rgb="FFFFCCF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abSelected="1" topLeftCell="A2" zoomScale="80" zoomScaleNormal="80" workbookViewId="0">
      <selection activeCell="K15" sqref="K15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6" width="2.625" style="2" customWidth="1"/>
    <col min="7" max="16384" width="9" style="2"/>
  </cols>
  <sheetData>
    <row r="1" spans="1:6" s="1" customFormat="1" ht="19.5" x14ac:dyDescent="0.4">
      <c r="A1" s="27"/>
      <c r="B1" s="56" t="s">
        <v>14</v>
      </c>
      <c r="C1" s="57"/>
      <c r="D1" s="57"/>
      <c r="E1" s="57"/>
      <c r="F1" s="57"/>
    </row>
    <row r="2" spans="1:6" s="1" customFormat="1" ht="19.5" x14ac:dyDescent="0.4">
      <c r="A2" s="27"/>
      <c r="B2" s="51" t="s">
        <v>27</v>
      </c>
      <c r="C2" s="41"/>
      <c r="D2" s="41"/>
      <c r="E2" s="41"/>
    </row>
    <row r="3" spans="1:6" ht="8.1" customHeight="1" x14ac:dyDescent="0.4"/>
    <row r="4" spans="1:6" ht="15.95" customHeight="1" x14ac:dyDescent="0.4">
      <c r="A4" s="28"/>
      <c r="B4" s="58" t="s">
        <v>15</v>
      </c>
      <c r="C4" s="58"/>
    </row>
    <row r="5" spans="1:6" s="5" customFormat="1" ht="15.95" customHeight="1" x14ac:dyDescent="0.4">
      <c r="A5" s="29"/>
      <c r="B5" s="4" t="s">
        <v>0</v>
      </c>
      <c r="C5" s="37" t="s">
        <v>11</v>
      </c>
    </row>
    <row r="6" spans="1:6" ht="32.1" customHeight="1" x14ac:dyDescent="0.4">
      <c r="A6" s="30"/>
      <c r="B6" s="54" t="s">
        <v>1</v>
      </c>
      <c r="C6" s="55">
        <v>880</v>
      </c>
    </row>
    <row r="7" spans="1:6" ht="15.95" customHeight="1" x14ac:dyDescent="0.4">
      <c r="A7" s="30"/>
      <c r="B7" s="54"/>
      <c r="C7" s="55"/>
    </row>
    <row r="8" spans="1:6" ht="15.95" customHeight="1" x14ac:dyDescent="0.4">
      <c r="A8" s="30"/>
      <c r="B8" s="6" t="s">
        <v>16</v>
      </c>
      <c r="C8" s="38">
        <v>145</v>
      </c>
    </row>
    <row r="9" spans="1:6" ht="15.95" customHeight="1" x14ac:dyDescent="0.4">
      <c r="A9" s="30"/>
      <c r="B9" s="6" t="s">
        <v>34</v>
      </c>
      <c r="C9" s="38">
        <v>155</v>
      </c>
    </row>
    <row r="10" spans="1:6" ht="15.95" customHeight="1" x14ac:dyDescent="0.4">
      <c r="A10" s="30"/>
      <c r="B10" s="6" t="s">
        <v>18</v>
      </c>
      <c r="C10" s="38">
        <v>215</v>
      </c>
    </row>
    <row r="11" spans="1:6" ht="15.95" customHeight="1" x14ac:dyDescent="0.4">
      <c r="A11" s="30"/>
      <c r="B11" s="6" t="s">
        <v>19</v>
      </c>
      <c r="C11" s="38">
        <v>250</v>
      </c>
    </row>
    <row r="12" spans="1:6" ht="15.95" customHeight="1" x14ac:dyDescent="0.4">
      <c r="A12" s="30"/>
      <c r="B12" s="6"/>
      <c r="C12" s="38"/>
    </row>
    <row r="13" spans="1:6" ht="15.95" customHeight="1" x14ac:dyDescent="0.4">
      <c r="A13" s="30"/>
      <c r="B13" s="6"/>
      <c r="C13" s="38"/>
    </row>
    <row r="14" spans="1:6" ht="15.95" customHeight="1" x14ac:dyDescent="0.4">
      <c r="A14" s="30"/>
      <c r="B14" s="6"/>
      <c r="C14" s="38"/>
    </row>
    <row r="15" spans="1:6" ht="15.95" customHeight="1" x14ac:dyDescent="0.4">
      <c r="A15" s="30"/>
      <c r="B15" s="6"/>
      <c r="C15" s="38"/>
    </row>
    <row r="16" spans="1:6" ht="15.95" customHeight="1" thickBot="1" x14ac:dyDescent="0.45"/>
    <row r="17" spans="1:6" ht="15.95" customHeight="1" x14ac:dyDescent="0.4">
      <c r="A17" s="8"/>
      <c r="B17" s="7" t="s">
        <v>2</v>
      </c>
      <c r="C17" s="8"/>
      <c r="D17" s="8"/>
      <c r="E17" s="8"/>
      <c r="F17" s="8"/>
    </row>
    <row r="18" spans="1:6" ht="15.95" customHeight="1" thickBot="1" x14ac:dyDescent="0.45">
      <c r="A18" s="10"/>
      <c r="B18" s="9" t="s">
        <v>3</v>
      </c>
    </row>
    <row r="19" spans="1:6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6" s="16" customFormat="1" ht="8.1" customHeight="1" thickBot="1" x14ac:dyDescent="0.45">
      <c r="A20" s="14"/>
      <c r="B20" s="15"/>
    </row>
    <row r="21" spans="1:6" s="16" customFormat="1" ht="15.95" customHeight="1" x14ac:dyDescent="0.4">
      <c r="A21" s="31"/>
      <c r="B21" s="52" t="s">
        <v>15</v>
      </c>
      <c r="C21" s="53"/>
    </row>
    <row r="22" spans="1:6" s="16" customFormat="1" ht="15.95" customHeight="1" x14ac:dyDescent="0.4">
      <c r="A22" s="32"/>
      <c r="B22" s="42" t="s">
        <v>41</v>
      </c>
      <c r="C22" s="43" t="str">
        <f>IF($C$19="","",$C$6*2)</f>
        <v/>
      </c>
    </row>
    <row r="23" spans="1:6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6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6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6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6" s="16" customFormat="1" ht="15.95" customHeight="1" x14ac:dyDescent="0.4">
      <c r="A27" s="32"/>
      <c r="B27" s="42"/>
      <c r="C27" s="43"/>
    </row>
    <row r="28" spans="1:6" s="16" customFormat="1" ht="15.95" customHeight="1" x14ac:dyDescent="0.4">
      <c r="A28" s="32"/>
      <c r="B28" s="42"/>
      <c r="C28" s="43"/>
    </row>
    <row r="29" spans="1:6" s="16" customFormat="1" ht="15.95" customHeight="1" x14ac:dyDescent="0.4">
      <c r="A29" s="32"/>
      <c r="B29" s="42"/>
      <c r="C29" s="43"/>
    </row>
    <row r="30" spans="1:6" s="16" customFormat="1" ht="15.95" customHeight="1" x14ac:dyDescent="0.4">
      <c r="A30" s="32"/>
      <c r="B30" s="42"/>
      <c r="C30" s="43"/>
    </row>
    <row r="31" spans="1:6" s="16" customFormat="1" ht="15.95" customHeight="1" thickBot="1" x14ac:dyDescent="0.45">
      <c r="A31" s="32"/>
      <c r="B31" s="44"/>
      <c r="C31" s="45"/>
    </row>
    <row r="32" spans="1:6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6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6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6" ht="15.95" customHeight="1" thickBot="1" x14ac:dyDescent="0.45">
      <c r="A35" s="2"/>
      <c r="B35" s="2"/>
    </row>
    <row r="36" spans="1:6" ht="15.95" customHeight="1" x14ac:dyDescent="0.4">
      <c r="A36" s="19"/>
      <c r="B36" s="17" t="s">
        <v>8</v>
      </c>
      <c r="C36" s="18"/>
      <c r="D36" s="20"/>
      <c r="E36" s="20"/>
      <c r="F36" s="20"/>
    </row>
    <row r="37" spans="1:6" ht="15.95" customHeight="1" thickBot="1" x14ac:dyDescent="0.45">
      <c r="A37" s="22"/>
      <c r="B37" s="21" t="s">
        <v>9</v>
      </c>
      <c r="C37" s="21"/>
    </row>
    <row r="38" spans="1:6" ht="15.95" customHeight="1" thickBot="1" x14ac:dyDescent="0.45">
      <c r="A38" s="10"/>
      <c r="B38" s="23" t="s">
        <v>10</v>
      </c>
      <c r="C38" s="24"/>
      <c r="D38" s="25" t="s">
        <v>13</v>
      </c>
    </row>
    <row r="39" spans="1:6" ht="8.1" customHeight="1" thickBot="1" x14ac:dyDescent="0.45">
      <c r="B39" s="26"/>
    </row>
    <row r="40" spans="1:6" ht="15.95" customHeight="1" x14ac:dyDescent="0.4">
      <c r="A40" s="34"/>
      <c r="B40" s="52" t="s">
        <v>15</v>
      </c>
      <c r="C40" s="53"/>
      <c r="D40" s="16"/>
      <c r="E40" s="16"/>
    </row>
    <row r="41" spans="1:6" ht="15.95" customHeight="1" x14ac:dyDescent="0.4">
      <c r="A41" s="35"/>
      <c r="B41" s="42" t="s">
        <v>40</v>
      </c>
      <c r="C41" s="43" t="str">
        <f>IF($C$38="","",$C$6)</f>
        <v/>
      </c>
      <c r="D41" s="16"/>
      <c r="E41" s="16"/>
    </row>
    <row r="42" spans="1:6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6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6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6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6" ht="15.95" customHeight="1" x14ac:dyDescent="0.4">
      <c r="A46" s="36"/>
      <c r="B46" s="42"/>
      <c r="C46" s="43"/>
      <c r="D46" s="16"/>
      <c r="E46" s="16"/>
    </row>
    <row r="47" spans="1:6" ht="15.95" customHeight="1" x14ac:dyDescent="0.4">
      <c r="A47" s="36"/>
      <c r="B47" s="42"/>
      <c r="C47" s="43"/>
      <c r="D47" s="16"/>
      <c r="E47" s="16"/>
    </row>
    <row r="48" spans="1:6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eBirh52PHwChh6GUoNaHNbl8/4DaunrHTNOlmikCD9Axak75grOd2cWMQ76FdcHZ4o2YzxHF2uG49ArfKPZ0iA==" saltValue="/mtFgl0OVtHiyUgugRm7SQ==" spinCount="100000" sheet="1" objects="1" scenarios="1"/>
  <mergeCells count="6">
    <mergeCell ref="B40:C40"/>
    <mergeCell ref="B6:B7"/>
    <mergeCell ref="C6:C7"/>
    <mergeCell ref="B1:F1"/>
    <mergeCell ref="B4:C4"/>
    <mergeCell ref="B21:C21"/>
  </mergeCells>
  <phoneticPr fontId="4"/>
  <conditionalFormatting sqref="C38">
    <cfRule type="containsBlanks" dxfId="15" priority="3">
      <formula>LEN(TRIM(C38))=0</formula>
    </cfRule>
  </conditionalFormatting>
  <conditionalFormatting sqref="C19">
    <cfRule type="containsBlanks" dxfId="14" priority="4">
      <formula>LEN(TRIM(C19))=0</formula>
    </cfRule>
  </conditionalFormatting>
  <pageMargins left="0.7" right="0.7" top="0.75" bottom="0.75" header="0.3" footer="0.3"/>
  <pageSetup paperSize="9" scale="4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4" zoomScale="80" zoomScaleNormal="80" workbookViewId="0">
      <selection activeCell="H38" sqref="H38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 collapsed="1"/>
    <col min="5" max="7" width="2.625" style="2" customWidth="1"/>
    <col min="8" max="16384" width="9" style="2"/>
  </cols>
  <sheetData>
    <row r="1" spans="1:7" s="1" customFormat="1" ht="19.5" x14ac:dyDescent="0.4">
      <c r="A1" s="27"/>
      <c r="B1" s="56" t="s">
        <v>14</v>
      </c>
      <c r="C1" s="57"/>
      <c r="D1" s="57"/>
      <c r="E1" s="57"/>
      <c r="F1" s="57"/>
      <c r="G1" s="57"/>
    </row>
    <row r="2" spans="1:7" s="1" customFormat="1" ht="19.5" x14ac:dyDescent="0.4">
      <c r="A2" s="27"/>
      <c r="B2" s="40" t="s">
        <v>27</v>
      </c>
      <c r="C2" s="41"/>
      <c r="D2" s="41"/>
      <c r="E2" s="41"/>
      <c r="F2" s="39"/>
    </row>
    <row r="3" spans="1:7" ht="8.1" customHeight="1" x14ac:dyDescent="0.4"/>
    <row r="4" spans="1:7" ht="15.95" customHeight="1" x14ac:dyDescent="0.4">
      <c r="A4" s="28"/>
      <c r="B4" s="65" t="s">
        <v>15</v>
      </c>
      <c r="C4" s="66"/>
    </row>
    <row r="5" spans="1:7" s="5" customFormat="1" ht="15.95" customHeight="1" x14ac:dyDescent="0.4">
      <c r="A5" s="29"/>
      <c r="B5" s="4" t="s">
        <v>0</v>
      </c>
      <c r="C5" s="37" t="s">
        <v>11</v>
      </c>
    </row>
    <row r="6" spans="1:7" ht="32.1" customHeight="1" x14ac:dyDescent="0.4">
      <c r="A6" s="30"/>
      <c r="B6" s="63" t="s">
        <v>32</v>
      </c>
      <c r="C6" s="61">
        <v>1700</v>
      </c>
    </row>
    <row r="7" spans="1:7" ht="15.95" customHeight="1" x14ac:dyDescent="0.4">
      <c r="A7" s="30"/>
      <c r="B7" s="64"/>
      <c r="C7" s="62"/>
    </row>
    <row r="8" spans="1:7" ht="15.95" customHeight="1" x14ac:dyDescent="0.4">
      <c r="A8" s="30"/>
      <c r="B8" s="6" t="s">
        <v>28</v>
      </c>
      <c r="C8" s="38">
        <v>145</v>
      </c>
    </row>
    <row r="9" spans="1:7" ht="15.95" customHeight="1" x14ac:dyDescent="0.4">
      <c r="A9" s="30"/>
      <c r="B9" s="6" t="s">
        <v>35</v>
      </c>
      <c r="C9" s="38">
        <v>155</v>
      </c>
    </row>
    <row r="10" spans="1:7" ht="15.95" customHeight="1" x14ac:dyDescent="0.4">
      <c r="A10" s="30"/>
      <c r="B10" s="6" t="s">
        <v>18</v>
      </c>
      <c r="C10" s="38">
        <v>215</v>
      </c>
    </row>
    <row r="11" spans="1:7" ht="15.95" customHeight="1" x14ac:dyDescent="0.4">
      <c r="A11" s="30"/>
      <c r="B11" s="6" t="s">
        <v>19</v>
      </c>
      <c r="C11" s="38">
        <v>250</v>
      </c>
    </row>
    <row r="12" spans="1:7" ht="15.95" customHeight="1" x14ac:dyDescent="0.4">
      <c r="A12" s="30"/>
      <c r="B12" s="6"/>
      <c r="C12" s="38"/>
    </row>
    <row r="13" spans="1:7" ht="15.95" customHeight="1" x14ac:dyDescent="0.4">
      <c r="A13" s="30"/>
      <c r="B13" s="6"/>
      <c r="C13" s="38"/>
    </row>
    <row r="14" spans="1:7" ht="15.95" customHeight="1" x14ac:dyDescent="0.4">
      <c r="A14" s="30"/>
      <c r="B14" s="6"/>
      <c r="C14" s="38"/>
    </row>
    <row r="15" spans="1:7" ht="15.95" customHeight="1" x14ac:dyDescent="0.4">
      <c r="A15" s="30"/>
      <c r="B15" s="6"/>
      <c r="C15" s="38"/>
    </row>
    <row r="16" spans="1:7" ht="15.95" customHeight="1" thickBot="1" x14ac:dyDescent="0.45"/>
    <row r="17" spans="1:7" ht="15.95" customHeight="1" x14ac:dyDescent="0.4">
      <c r="A17" s="8"/>
      <c r="B17" s="7" t="s">
        <v>2</v>
      </c>
      <c r="C17" s="8"/>
      <c r="D17" s="8"/>
      <c r="E17" s="8"/>
      <c r="F17" s="8"/>
      <c r="G17" s="8"/>
    </row>
    <row r="18" spans="1:7" ht="15.95" customHeight="1" thickBot="1" x14ac:dyDescent="0.45">
      <c r="A18" s="10"/>
      <c r="B18" s="9" t="s">
        <v>3</v>
      </c>
    </row>
    <row r="19" spans="1:7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7" s="16" customFormat="1" ht="8.1" customHeight="1" thickBot="1" x14ac:dyDescent="0.45">
      <c r="A20" s="14"/>
      <c r="B20" s="15"/>
    </row>
    <row r="21" spans="1:7" s="16" customFormat="1" ht="15.95" customHeight="1" x14ac:dyDescent="0.4">
      <c r="A21" s="31"/>
      <c r="B21" s="59" t="s">
        <v>15</v>
      </c>
      <c r="C21" s="60"/>
    </row>
    <row r="22" spans="1:7" s="16" customFormat="1" ht="15.95" customHeight="1" x14ac:dyDescent="0.4">
      <c r="A22" s="32"/>
      <c r="B22" s="42" t="s">
        <v>39</v>
      </c>
      <c r="C22" s="43" t="str">
        <f>IF($C$19="","",(MIN($C$19,20)-0)*$C$8+C6*2)</f>
        <v/>
      </c>
    </row>
    <row r="23" spans="1:7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7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7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7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7" s="16" customFormat="1" ht="15.95" customHeight="1" x14ac:dyDescent="0.4">
      <c r="A27" s="32"/>
      <c r="B27" s="42"/>
      <c r="C27" s="43"/>
    </row>
    <row r="28" spans="1:7" s="16" customFormat="1" ht="15.95" customHeight="1" x14ac:dyDescent="0.4">
      <c r="A28" s="32"/>
      <c r="B28" s="42"/>
      <c r="C28" s="43"/>
    </row>
    <row r="29" spans="1:7" s="16" customFormat="1" ht="15.95" customHeight="1" x14ac:dyDescent="0.4">
      <c r="A29" s="32"/>
      <c r="B29" s="42"/>
      <c r="C29" s="43"/>
    </row>
    <row r="30" spans="1:7" s="16" customFormat="1" ht="15.95" customHeight="1" x14ac:dyDescent="0.4">
      <c r="A30" s="32"/>
      <c r="B30" s="42"/>
      <c r="C30" s="43"/>
    </row>
    <row r="31" spans="1:7" s="16" customFormat="1" ht="15.95" customHeight="1" thickBot="1" x14ac:dyDescent="0.45">
      <c r="A31" s="32"/>
      <c r="B31" s="44"/>
      <c r="C31" s="45"/>
    </row>
    <row r="32" spans="1:7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7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7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7" ht="15.95" customHeight="1" thickBot="1" x14ac:dyDescent="0.45">
      <c r="A35" s="2"/>
      <c r="B35" s="2"/>
    </row>
    <row r="36" spans="1:7" ht="15.95" customHeight="1" x14ac:dyDescent="0.4">
      <c r="A36" s="19"/>
      <c r="B36" s="17" t="s">
        <v>8</v>
      </c>
      <c r="C36" s="18"/>
      <c r="D36" s="20"/>
      <c r="E36" s="20"/>
      <c r="F36" s="20"/>
      <c r="G36" s="20"/>
    </row>
    <row r="37" spans="1:7" ht="15.95" customHeight="1" thickBot="1" x14ac:dyDescent="0.45">
      <c r="A37" s="22"/>
      <c r="B37" s="21" t="s">
        <v>9</v>
      </c>
      <c r="C37" s="21"/>
    </row>
    <row r="38" spans="1:7" ht="15.95" customHeight="1" thickBot="1" x14ac:dyDescent="0.45">
      <c r="A38" s="10"/>
      <c r="B38" s="23" t="s">
        <v>10</v>
      </c>
      <c r="C38" s="24"/>
      <c r="D38" s="25" t="s">
        <v>13</v>
      </c>
    </row>
    <row r="39" spans="1:7" ht="8.1" customHeight="1" thickBot="1" x14ac:dyDescent="0.45">
      <c r="B39" s="26"/>
    </row>
    <row r="40" spans="1:7" ht="15.95" customHeight="1" x14ac:dyDescent="0.4">
      <c r="A40" s="34"/>
      <c r="B40" s="59" t="s">
        <v>15</v>
      </c>
      <c r="C40" s="60"/>
      <c r="D40" s="16"/>
      <c r="E40" s="16"/>
    </row>
    <row r="41" spans="1:7" ht="15.95" customHeight="1" x14ac:dyDescent="0.4">
      <c r="A41" s="35"/>
      <c r="B41" s="42" t="s">
        <v>40</v>
      </c>
      <c r="C41" s="43" t="str">
        <f>IF($C$38="","",(MIN($C$38,10)-0)*$C$8+C6)</f>
        <v/>
      </c>
      <c r="D41" s="16"/>
      <c r="E41" s="16"/>
    </row>
    <row r="42" spans="1:7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7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7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7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7" ht="15.95" customHeight="1" x14ac:dyDescent="0.4">
      <c r="A46" s="36"/>
      <c r="B46" s="42"/>
      <c r="C46" s="43"/>
      <c r="D46" s="16"/>
      <c r="E46" s="16"/>
    </row>
    <row r="47" spans="1:7" ht="15.95" customHeight="1" x14ac:dyDescent="0.4">
      <c r="A47" s="36"/>
      <c r="B47" s="42"/>
      <c r="C47" s="43"/>
      <c r="D47" s="16"/>
      <c r="E47" s="16"/>
    </row>
    <row r="48" spans="1:7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gUVsQvoRszT0jg58dPVMI+fJZj1wNY6zwOwoH2rROdzRWoGogKh171SdIRVhidFgH+JEMJgOb/DhW+LVAO3pHQ==" saltValue="P9XQlMZj2fRdtAqtTtccvw==" spinCount="100000" sheet="1" objects="1" scenarios="1"/>
  <mergeCells count="6">
    <mergeCell ref="B40:C40"/>
    <mergeCell ref="B21:C21"/>
    <mergeCell ref="C6:C7"/>
    <mergeCell ref="B6:B7"/>
    <mergeCell ref="B1:G1"/>
    <mergeCell ref="B4:C4"/>
  </mergeCells>
  <phoneticPr fontId="4"/>
  <conditionalFormatting sqref="C38">
    <cfRule type="containsBlanks" dxfId="13" priority="3">
      <formula>LEN(TRIM(C38))=0</formula>
    </cfRule>
  </conditionalFormatting>
  <conditionalFormatting sqref="C19">
    <cfRule type="containsBlanks" dxfId="12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3" zoomScale="80" zoomScaleNormal="80" workbookViewId="0">
      <selection activeCell="C38" sqref="C38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 collapsed="1"/>
    <col min="5" max="7" width="2.625" style="2" customWidth="1"/>
    <col min="8" max="9" width="9" style="2"/>
    <col min="10" max="13" width="6.75" style="2" customWidth="1"/>
    <col min="14" max="16384" width="9" style="2"/>
  </cols>
  <sheetData>
    <row r="1" spans="1:7" s="1" customFormat="1" ht="19.5" x14ac:dyDescent="0.4">
      <c r="A1" s="27"/>
      <c r="B1" s="56" t="s">
        <v>14</v>
      </c>
      <c r="C1" s="57"/>
      <c r="D1" s="57"/>
      <c r="E1" s="57"/>
      <c r="F1" s="57"/>
      <c r="G1" s="57"/>
    </row>
    <row r="2" spans="1:7" s="1" customFormat="1" ht="19.5" x14ac:dyDescent="0.4">
      <c r="A2" s="27"/>
      <c r="B2" s="40" t="s">
        <v>27</v>
      </c>
      <c r="C2" s="41"/>
      <c r="D2" s="41"/>
      <c r="E2" s="41"/>
      <c r="F2" s="39"/>
    </row>
    <row r="3" spans="1:7" ht="8.1" customHeight="1" x14ac:dyDescent="0.4"/>
    <row r="4" spans="1:7" ht="15.95" customHeight="1" x14ac:dyDescent="0.4">
      <c r="A4" s="28"/>
      <c r="B4" s="65" t="s">
        <v>15</v>
      </c>
      <c r="C4" s="66"/>
    </row>
    <row r="5" spans="1:7" s="5" customFormat="1" ht="15.95" customHeight="1" x14ac:dyDescent="0.4">
      <c r="A5" s="29"/>
      <c r="B5" s="4" t="s">
        <v>0</v>
      </c>
      <c r="C5" s="37" t="s">
        <v>11</v>
      </c>
    </row>
    <row r="6" spans="1:7" ht="32.1" customHeight="1" x14ac:dyDescent="0.4">
      <c r="A6" s="30"/>
      <c r="B6" s="63" t="s">
        <v>32</v>
      </c>
      <c r="C6" s="61">
        <v>4500</v>
      </c>
    </row>
    <row r="7" spans="1:7" ht="15.95" customHeight="1" x14ac:dyDescent="0.4">
      <c r="A7" s="30"/>
      <c r="B7" s="64"/>
      <c r="C7" s="62"/>
    </row>
    <row r="8" spans="1:7" ht="15.95" customHeight="1" x14ac:dyDescent="0.4">
      <c r="A8" s="30"/>
      <c r="B8" s="6" t="s">
        <v>28</v>
      </c>
      <c r="C8" s="38">
        <v>145</v>
      </c>
    </row>
    <row r="9" spans="1:7" ht="15.95" customHeight="1" x14ac:dyDescent="0.4">
      <c r="A9" s="30"/>
      <c r="B9" s="6" t="s">
        <v>35</v>
      </c>
      <c r="C9" s="38">
        <v>155</v>
      </c>
    </row>
    <row r="10" spans="1:7" ht="15.95" customHeight="1" x14ac:dyDescent="0.4">
      <c r="A10" s="30"/>
      <c r="B10" s="6" t="s">
        <v>18</v>
      </c>
      <c r="C10" s="38">
        <v>215</v>
      </c>
    </row>
    <row r="11" spans="1:7" ht="15.95" customHeight="1" x14ac:dyDescent="0.4">
      <c r="A11" s="30"/>
      <c r="B11" s="6" t="s">
        <v>19</v>
      </c>
      <c r="C11" s="38">
        <v>250</v>
      </c>
    </row>
    <row r="12" spans="1:7" ht="15.95" customHeight="1" x14ac:dyDescent="0.4">
      <c r="A12" s="30"/>
      <c r="B12" s="6"/>
      <c r="C12" s="38"/>
    </row>
    <row r="13" spans="1:7" ht="15.95" customHeight="1" x14ac:dyDescent="0.4">
      <c r="A13" s="30"/>
      <c r="B13" s="6"/>
      <c r="C13" s="38"/>
    </row>
    <row r="14" spans="1:7" ht="15.95" customHeight="1" x14ac:dyDescent="0.4">
      <c r="A14" s="30"/>
      <c r="B14" s="6"/>
      <c r="C14" s="38"/>
    </row>
    <row r="15" spans="1:7" ht="15.95" customHeight="1" x14ac:dyDescent="0.4">
      <c r="A15" s="30"/>
      <c r="B15" s="6"/>
      <c r="C15" s="38"/>
    </row>
    <row r="16" spans="1:7" ht="15.95" customHeight="1" thickBot="1" x14ac:dyDescent="0.45"/>
    <row r="17" spans="1:7" ht="15.95" customHeight="1" x14ac:dyDescent="0.4">
      <c r="A17" s="8"/>
      <c r="B17" s="7" t="s">
        <v>2</v>
      </c>
      <c r="C17" s="8"/>
      <c r="D17" s="8"/>
      <c r="E17" s="8"/>
      <c r="F17" s="8"/>
      <c r="G17" s="8"/>
    </row>
    <row r="18" spans="1:7" ht="15.95" customHeight="1" thickBot="1" x14ac:dyDescent="0.45">
      <c r="A18" s="10"/>
      <c r="B18" s="9" t="s">
        <v>3</v>
      </c>
    </row>
    <row r="19" spans="1:7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7" s="16" customFormat="1" ht="8.1" customHeight="1" thickBot="1" x14ac:dyDescent="0.45">
      <c r="A20" s="14"/>
      <c r="B20" s="15"/>
    </row>
    <row r="21" spans="1:7" s="16" customFormat="1" ht="15.95" customHeight="1" x14ac:dyDescent="0.4">
      <c r="A21" s="31"/>
      <c r="B21" s="59" t="s">
        <v>15</v>
      </c>
      <c r="C21" s="60"/>
    </row>
    <row r="22" spans="1:7" s="16" customFormat="1" ht="15.95" customHeight="1" x14ac:dyDescent="0.4">
      <c r="A22" s="32"/>
      <c r="B22" s="42" t="s">
        <v>42</v>
      </c>
      <c r="C22" s="43" t="str">
        <f>IF($C$19="","",(MIN($C$19,20)-0)*$C$8+C6*2)</f>
        <v/>
      </c>
    </row>
    <row r="23" spans="1:7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7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7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7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7" s="16" customFormat="1" ht="15.95" customHeight="1" x14ac:dyDescent="0.4">
      <c r="A27" s="32"/>
      <c r="B27" s="42"/>
      <c r="C27" s="43"/>
    </row>
    <row r="28" spans="1:7" s="16" customFormat="1" ht="15.95" customHeight="1" x14ac:dyDescent="0.4">
      <c r="A28" s="32"/>
      <c r="B28" s="42"/>
      <c r="C28" s="43"/>
    </row>
    <row r="29" spans="1:7" s="16" customFormat="1" ht="15.95" customHeight="1" x14ac:dyDescent="0.4">
      <c r="A29" s="32"/>
      <c r="B29" s="42"/>
      <c r="C29" s="43"/>
    </row>
    <row r="30" spans="1:7" s="16" customFormat="1" ht="15.95" customHeight="1" x14ac:dyDescent="0.4">
      <c r="A30" s="32"/>
      <c r="B30" s="42"/>
      <c r="C30" s="43"/>
    </row>
    <row r="31" spans="1:7" s="16" customFormat="1" ht="15.95" customHeight="1" thickBot="1" x14ac:dyDescent="0.45">
      <c r="A31" s="32"/>
      <c r="B31" s="44"/>
      <c r="C31" s="45"/>
    </row>
    <row r="32" spans="1:7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7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7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7" ht="15.95" customHeight="1" thickBot="1" x14ac:dyDescent="0.45">
      <c r="A35" s="2"/>
      <c r="B35" s="2"/>
    </row>
    <row r="36" spans="1:7" ht="15.95" customHeight="1" x14ac:dyDescent="0.4">
      <c r="A36" s="19"/>
      <c r="B36" s="17" t="s">
        <v>8</v>
      </c>
      <c r="C36" s="18"/>
      <c r="D36" s="20"/>
      <c r="E36" s="20"/>
      <c r="F36" s="20"/>
      <c r="G36" s="20"/>
    </row>
    <row r="37" spans="1:7" ht="15.95" customHeight="1" thickBot="1" x14ac:dyDescent="0.45">
      <c r="A37" s="22"/>
      <c r="B37" s="21" t="s">
        <v>9</v>
      </c>
      <c r="C37" s="21"/>
    </row>
    <row r="38" spans="1:7" ht="15.95" customHeight="1" thickBot="1" x14ac:dyDescent="0.45">
      <c r="A38" s="10"/>
      <c r="B38" s="23" t="s">
        <v>10</v>
      </c>
      <c r="C38" s="24"/>
      <c r="D38" s="25" t="s">
        <v>13</v>
      </c>
    </row>
    <row r="39" spans="1:7" ht="8.1" customHeight="1" thickBot="1" x14ac:dyDescent="0.45">
      <c r="B39" s="26"/>
    </row>
    <row r="40" spans="1:7" ht="15.95" customHeight="1" x14ac:dyDescent="0.4">
      <c r="A40" s="34"/>
      <c r="B40" s="59" t="s">
        <v>15</v>
      </c>
      <c r="C40" s="60"/>
      <c r="D40" s="16"/>
      <c r="E40" s="16"/>
    </row>
    <row r="41" spans="1:7" ht="15.95" customHeight="1" x14ac:dyDescent="0.4">
      <c r="A41" s="35"/>
      <c r="B41" s="42" t="s">
        <v>40</v>
      </c>
      <c r="C41" s="43" t="str">
        <f>IF($C$38="","",(MIN($C$38,10)-0)*$C$8+C6)</f>
        <v/>
      </c>
      <c r="D41" s="16"/>
      <c r="E41" s="16"/>
    </row>
    <row r="42" spans="1:7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7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7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7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7" ht="15.95" customHeight="1" x14ac:dyDescent="0.4">
      <c r="A46" s="36"/>
      <c r="B46" s="42"/>
      <c r="C46" s="43"/>
      <c r="D46" s="16"/>
      <c r="E46" s="16"/>
    </row>
    <row r="47" spans="1:7" ht="15.95" customHeight="1" x14ac:dyDescent="0.4">
      <c r="A47" s="36"/>
      <c r="B47" s="42"/>
      <c r="C47" s="43"/>
      <c r="D47" s="16"/>
      <c r="E47" s="16"/>
    </row>
    <row r="48" spans="1:7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0F7SNl7HMgJi1mkysr2JPt2JCXpLQBRrVorvHzwwcAkHLj81mDhgCTqk/IMve1ZScvf7I54ip0pYh2NhFJs04Q==" saltValue="e35KIBqBBgWBhwEmm6UZFA==" spinCount="100000" sheet="1" objects="1" scenarios="1"/>
  <mergeCells count="6">
    <mergeCell ref="B21:C21"/>
    <mergeCell ref="B40:C40"/>
    <mergeCell ref="B6:B7"/>
    <mergeCell ref="C6:C7"/>
    <mergeCell ref="B1:G1"/>
    <mergeCell ref="B4:C4"/>
  </mergeCells>
  <phoneticPr fontId="4"/>
  <conditionalFormatting sqref="C38">
    <cfRule type="containsBlanks" dxfId="11" priority="3">
      <formula>LEN(TRIM(C38))=0</formula>
    </cfRule>
  </conditionalFormatting>
  <conditionalFormatting sqref="C19">
    <cfRule type="containsBlanks" dxfId="10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6" zoomScale="80" zoomScaleNormal="80" workbookViewId="0">
      <selection activeCell="C38" sqref="C38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7" width="2.625" style="2" customWidth="1"/>
    <col min="8" max="16384" width="9" style="2"/>
  </cols>
  <sheetData>
    <row r="1" spans="1:7" s="1" customFormat="1" ht="19.5" x14ac:dyDescent="0.4">
      <c r="A1" s="27"/>
      <c r="B1" s="56" t="s">
        <v>14</v>
      </c>
      <c r="C1" s="57"/>
      <c r="D1" s="57"/>
      <c r="E1" s="57"/>
      <c r="F1" s="57"/>
      <c r="G1" s="57"/>
    </row>
    <row r="2" spans="1:7" s="1" customFormat="1" ht="19.5" x14ac:dyDescent="0.4">
      <c r="A2" s="27"/>
      <c r="B2" s="40" t="s">
        <v>27</v>
      </c>
      <c r="C2" s="41"/>
      <c r="D2" s="41"/>
      <c r="E2" s="41"/>
      <c r="F2" s="39"/>
    </row>
    <row r="3" spans="1:7" ht="8.1" customHeight="1" x14ac:dyDescent="0.4"/>
    <row r="4" spans="1:7" ht="15.95" customHeight="1" x14ac:dyDescent="0.4">
      <c r="A4" s="28"/>
      <c r="B4" s="65" t="s">
        <v>15</v>
      </c>
      <c r="C4" s="66"/>
    </row>
    <row r="5" spans="1:7" s="5" customFormat="1" ht="15.95" customHeight="1" x14ac:dyDescent="0.4">
      <c r="A5" s="29"/>
      <c r="B5" s="4" t="s">
        <v>0</v>
      </c>
      <c r="C5" s="37" t="s">
        <v>11</v>
      </c>
    </row>
    <row r="6" spans="1:7" ht="32.1" customHeight="1" x14ac:dyDescent="0.4">
      <c r="A6" s="30"/>
      <c r="B6" s="63" t="s">
        <v>32</v>
      </c>
      <c r="C6" s="61">
        <v>8800</v>
      </c>
    </row>
    <row r="7" spans="1:7" ht="15.95" customHeight="1" x14ac:dyDescent="0.4">
      <c r="A7" s="30"/>
      <c r="B7" s="64"/>
      <c r="C7" s="62"/>
    </row>
    <row r="8" spans="1:7" ht="15.95" customHeight="1" x14ac:dyDescent="0.4">
      <c r="A8" s="30"/>
      <c r="B8" s="6" t="s">
        <v>28</v>
      </c>
      <c r="C8" s="38">
        <v>145</v>
      </c>
    </row>
    <row r="9" spans="1:7" ht="15.95" customHeight="1" x14ac:dyDescent="0.4">
      <c r="A9" s="30"/>
      <c r="B9" s="6" t="s">
        <v>36</v>
      </c>
      <c r="C9" s="38">
        <v>155</v>
      </c>
    </row>
    <row r="10" spans="1:7" ht="15.95" customHeight="1" x14ac:dyDescent="0.4">
      <c r="A10" s="30"/>
      <c r="B10" s="6" t="s">
        <v>18</v>
      </c>
      <c r="C10" s="38">
        <v>215</v>
      </c>
    </row>
    <row r="11" spans="1:7" ht="15.95" customHeight="1" x14ac:dyDescent="0.4">
      <c r="A11" s="30"/>
      <c r="B11" s="6" t="s">
        <v>19</v>
      </c>
      <c r="C11" s="38">
        <v>250</v>
      </c>
    </row>
    <row r="12" spans="1:7" ht="15.95" customHeight="1" x14ac:dyDescent="0.4">
      <c r="A12" s="30"/>
      <c r="B12" s="6"/>
      <c r="C12" s="38"/>
    </row>
    <row r="13" spans="1:7" ht="15.95" customHeight="1" x14ac:dyDescent="0.4">
      <c r="A13" s="30"/>
      <c r="B13" s="6"/>
      <c r="C13" s="38"/>
    </row>
    <row r="14" spans="1:7" ht="15.95" customHeight="1" x14ac:dyDescent="0.4">
      <c r="A14" s="30"/>
      <c r="B14" s="6"/>
      <c r="C14" s="38"/>
    </row>
    <row r="15" spans="1:7" ht="15.95" customHeight="1" x14ac:dyDescent="0.4">
      <c r="A15" s="30"/>
      <c r="B15" s="6"/>
      <c r="C15" s="38"/>
    </row>
    <row r="16" spans="1:7" ht="15.95" customHeight="1" thickBot="1" x14ac:dyDescent="0.45"/>
    <row r="17" spans="1:7" ht="15.95" customHeight="1" x14ac:dyDescent="0.4">
      <c r="A17" s="8"/>
      <c r="B17" s="7" t="s">
        <v>2</v>
      </c>
      <c r="C17" s="8"/>
      <c r="D17" s="8"/>
      <c r="E17" s="8"/>
      <c r="F17" s="8"/>
      <c r="G17" s="8"/>
    </row>
    <row r="18" spans="1:7" ht="15.95" customHeight="1" thickBot="1" x14ac:dyDescent="0.45">
      <c r="A18" s="10"/>
      <c r="B18" s="9" t="s">
        <v>3</v>
      </c>
    </row>
    <row r="19" spans="1:7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7" s="16" customFormat="1" ht="8.1" customHeight="1" thickBot="1" x14ac:dyDescent="0.45">
      <c r="A20" s="14"/>
      <c r="B20" s="15"/>
    </row>
    <row r="21" spans="1:7" s="16" customFormat="1" ht="15.95" customHeight="1" x14ac:dyDescent="0.4">
      <c r="A21" s="31"/>
      <c r="B21" s="59" t="s">
        <v>15</v>
      </c>
      <c r="C21" s="60"/>
    </row>
    <row r="22" spans="1:7" s="16" customFormat="1" ht="15.95" customHeight="1" x14ac:dyDescent="0.4">
      <c r="A22" s="32"/>
      <c r="B22" s="42" t="s">
        <v>42</v>
      </c>
      <c r="C22" s="43" t="str">
        <f>IF($C$19="","",(MIN($C$19,20)-0)*$C$8+C6*2)</f>
        <v/>
      </c>
    </row>
    <row r="23" spans="1:7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7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7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7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7" s="16" customFormat="1" ht="15.95" customHeight="1" x14ac:dyDescent="0.4">
      <c r="A27" s="32"/>
      <c r="B27" s="42"/>
      <c r="C27" s="43"/>
    </row>
    <row r="28" spans="1:7" s="16" customFormat="1" ht="15.95" customHeight="1" x14ac:dyDescent="0.4">
      <c r="A28" s="32"/>
      <c r="B28" s="42"/>
      <c r="C28" s="43"/>
    </row>
    <row r="29" spans="1:7" s="16" customFormat="1" ht="15.95" customHeight="1" x14ac:dyDescent="0.4">
      <c r="A29" s="32"/>
      <c r="B29" s="42"/>
      <c r="C29" s="43"/>
    </row>
    <row r="30" spans="1:7" s="16" customFormat="1" ht="15.95" customHeight="1" x14ac:dyDescent="0.4">
      <c r="A30" s="32"/>
      <c r="B30" s="42"/>
      <c r="C30" s="43"/>
    </row>
    <row r="31" spans="1:7" s="16" customFormat="1" ht="15.95" customHeight="1" thickBot="1" x14ac:dyDescent="0.45">
      <c r="A31" s="32"/>
      <c r="B31" s="44"/>
      <c r="C31" s="45"/>
    </row>
    <row r="32" spans="1:7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7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7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7" ht="15.95" customHeight="1" thickBot="1" x14ac:dyDescent="0.45">
      <c r="A35" s="2"/>
      <c r="B35" s="2"/>
    </row>
    <row r="36" spans="1:7" ht="15.95" customHeight="1" x14ac:dyDescent="0.4">
      <c r="A36" s="19"/>
      <c r="B36" s="17" t="s">
        <v>8</v>
      </c>
      <c r="C36" s="18"/>
      <c r="D36" s="20"/>
      <c r="E36" s="20"/>
      <c r="F36" s="20"/>
      <c r="G36" s="20"/>
    </row>
    <row r="37" spans="1:7" ht="15.95" customHeight="1" thickBot="1" x14ac:dyDescent="0.45">
      <c r="A37" s="22"/>
      <c r="B37" s="21" t="s">
        <v>9</v>
      </c>
      <c r="C37" s="21"/>
    </row>
    <row r="38" spans="1:7" ht="15.95" customHeight="1" thickBot="1" x14ac:dyDescent="0.45">
      <c r="A38" s="10"/>
      <c r="B38" s="23" t="s">
        <v>10</v>
      </c>
      <c r="C38" s="24"/>
      <c r="D38" s="25" t="s">
        <v>13</v>
      </c>
    </row>
    <row r="39" spans="1:7" ht="8.1" customHeight="1" thickBot="1" x14ac:dyDescent="0.45">
      <c r="B39" s="26"/>
    </row>
    <row r="40" spans="1:7" ht="15.95" customHeight="1" x14ac:dyDescent="0.4">
      <c r="A40" s="34"/>
      <c r="B40" s="59" t="s">
        <v>15</v>
      </c>
      <c r="C40" s="60"/>
      <c r="D40" s="16"/>
      <c r="E40" s="16"/>
    </row>
    <row r="41" spans="1:7" ht="15.95" customHeight="1" x14ac:dyDescent="0.4">
      <c r="A41" s="35"/>
      <c r="B41" s="42" t="s">
        <v>40</v>
      </c>
      <c r="C41" s="43" t="str">
        <f>IF($C$38="","",(MIN($C$38,10)-0)*$C$8+C6)</f>
        <v/>
      </c>
      <c r="D41" s="16"/>
      <c r="E41" s="16"/>
    </row>
    <row r="42" spans="1:7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7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7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7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7" ht="15.95" customHeight="1" x14ac:dyDescent="0.4">
      <c r="A46" s="36"/>
      <c r="B46" s="42"/>
      <c r="C46" s="43"/>
      <c r="D46" s="16"/>
      <c r="E46" s="16"/>
    </row>
    <row r="47" spans="1:7" ht="15.95" customHeight="1" x14ac:dyDescent="0.4">
      <c r="A47" s="36"/>
      <c r="B47" s="42"/>
      <c r="C47" s="43"/>
      <c r="D47" s="16"/>
      <c r="E47" s="16"/>
    </row>
    <row r="48" spans="1:7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mergeCells count="6">
    <mergeCell ref="B21:C21"/>
    <mergeCell ref="B40:C40"/>
    <mergeCell ref="B6:B7"/>
    <mergeCell ref="C6:C7"/>
    <mergeCell ref="B1:G1"/>
    <mergeCell ref="B4:C4"/>
  </mergeCells>
  <phoneticPr fontId="4"/>
  <conditionalFormatting sqref="C38">
    <cfRule type="containsBlanks" dxfId="9" priority="3">
      <formula>LEN(TRIM(C38))=0</formula>
    </cfRule>
  </conditionalFormatting>
  <conditionalFormatting sqref="C19">
    <cfRule type="containsBlanks" dxfId="8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topLeftCell="A12" zoomScale="80" zoomScaleNormal="80" workbookViewId="0">
      <selection activeCell="L32" sqref="L32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7" width="2.625" style="2" customWidth="1"/>
    <col min="8" max="16384" width="9" style="2"/>
  </cols>
  <sheetData>
    <row r="1" spans="1:7" s="1" customFormat="1" ht="19.5" x14ac:dyDescent="0.4">
      <c r="A1" s="27"/>
      <c r="B1" s="56" t="s">
        <v>14</v>
      </c>
      <c r="C1" s="57"/>
      <c r="D1" s="57"/>
      <c r="E1" s="57"/>
      <c r="F1" s="57"/>
      <c r="G1" s="57"/>
    </row>
    <row r="2" spans="1:7" s="1" customFormat="1" ht="19.5" x14ac:dyDescent="0.4">
      <c r="A2" s="27"/>
      <c r="B2" s="40" t="s">
        <v>27</v>
      </c>
      <c r="C2" s="41"/>
      <c r="D2" s="41"/>
      <c r="E2" s="41"/>
      <c r="F2" s="39"/>
    </row>
    <row r="3" spans="1:7" ht="8.1" customHeight="1" x14ac:dyDescent="0.4"/>
    <row r="4" spans="1:7" ht="15.95" customHeight="1" x14ac:dyDescent="0.4">
      <c r="A4" s="28"/>
      <c r="B4" s="65" t="s">
        <v>15</v>
      </c>
      <c r="C4" s="66"/>
    </row>
    <row r="5" spans="1:7" s="5" customFormat="1" ht="15.95" customHeight="1" x14ac:dyDescent="0.4">
      <c r="A5" s="29"/>
      <c r="B5" s="4" t="s">
        <v>0</v>
      </c>
      <c r="C5" s="37" t="s">
        <v>11</v>
      </c>
    </row>
    <row r="6" spans="1:7" ht="32.1" customHeight="1" x14ac:dyDescent="0.4">
      <c r="A6" s="30"/>
      <c r="B6" s="63" t="s">
        <v>32</v>
      </c>
      <c r="C6" s="61">
        <v>21700</v>
      </c>
    </row>
    <row r="7" spans="1:7" ht="15.95" customHeight="1" x14ac:dyDescent="0.4">
      <c r="A7" s="30"/>
      <c r="B7" s="64"/>
      <c r="C7" s="62"/>
    </row>
    <row r="8" spans="1:7" ht="15.95" customHeight="1" x14ac:dyDescent="0.4">
      <c r="A8" s="30"/>
      <c r="B8" s="6" t="s">
        <v>28</v>
      </c>
      <c r="C8" s="38">
        <v>145</v>
      </c>
    </row>
    <row r="9" spans="1:7" ht="15.95" customHeight="1" x14ac:dyDescent="0.4">
      <c r="A9" s="30"/>
      <c r="B9" s="6" t="s">
        <v>36</v>
      </c>
      <c r="C9" s="38">
        <v>155</v>
      </c>
    </row>
    <row r="10" spans="1:7" ht="15.95" customHeight="1" x14ac:dyDescent="0.4">
      <c r="A10" s="30"/>
      <c r="B10" s="6" t="s">
        <v>18</v>
      </c>
      <c r="C10" s="38">
        <v>215</v>
      </c>
    </row>
    <row r="11" spans="1:7" ht="15.95" customHeight="1" x14ac:dyDescent="0.4">
      <c r="A11" s="30"/>
      <c r="B11" s="6" t="s">
        <v>19</v>
      </c>
      <c r="C11" s="38">
        <v>250</v>
      </c>
    </row>
    <row r="12" spans="1:7" ht="15.95" customHeight="1" x14ac:dyDescent="0.4">
      <c r="A12" s="30"/>
      <c r="B12" s="6"/>
      <c r="C12" s="38"/>
    </row>
    <row r="13" spans="1:7" ht="15.95" customHeight="1" x14ac:dyDescent="0.4">
      <c r="A13" s="30"/>
      <c r="B13" s="6"/>
      <c r="C13" s="38"/>
    </row>
    <row r="14" spans="1:7" ht="15.95" customHeight="1" x14ac:dyDescent="0.4">
      <c r="A14" s="30"/>
      <c r="B14" s="6"/>
      <c r="C14" s="38"/>
    </row>
    <row r="15" spans="1:7" ht="15.95" customHeight="1" x14ac:dyDescent="0.4">
      <c r="A15" s="30"/>
      <c r="B15" s="6"/>
      <c r="C15" s="38"/>
    </row>
    <row r="16" spans="1:7" ht="15.95" customHeight="1" thickBot="1" x14ac:dyDescent="0.45"/>
    <row r="17" spans="1:7" ht="15.95" customHeight="1" x14ac:dyDescent="0.4">
      <c r="A17" s="8"/>
      <c r="B17" s="7" t="s">
        <v>2</v>
      </c>
      <c r="C17" s="8"/>
      <c r="D17" s="8"/>
      <c r="E17" s="8"/>
      <c r="F17" s="8"/>
      <c r="G17" s="8"/>
    </row>
    <row r="18" spans="1:7" ht="15.95" customHeight="1" thickBot="1" x14ac:dyDescent="0.45">
      <c r="A18" s="10"/>
      <c r="B18" s="9" t="s">
        <v>3</v>
      </c>
    </row>
    <row r="19" spans="1:7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7" s="16" customFormat="1" ht="8.1" customHeight="1" thickBot="1" x14ac:dyDescent="0.45">
      <c r="A20" s="14"/>
      <c r="B20" s="15"/>
    </row>
    <row r="21" spans="1:7" s="16" customFormat="1" ht="15.95" customHeight="1" x14ac:dyDescent="0.4">
      <c r="A21" s="31"/>
      <c r="B21" s="59" t="s">
        <v>15</v>
      </c>
      <c r="C21" s="60"/>
    </row>
    <row r="22" spans="1:7" s="16" customFormat="1" ht="15.95" customHeight="1" x14ac:dyDescent="0.4">
      <c r="A22" s="32"/>
      <c r="B22" s="42" t="s">
        <v>20</v>
      </c>
      <c r="C22" s="43" t="str">
        <f>IF($C$19="","",(MIN($C$19,20)-0)*$C$8+C6*2)</f>
        <v/>
      </c>
    </row>
    <row r="23" spans="1:7" s="16" customFormat="1" ht="15.95" customHeight="1" x14ac:dyDescent="0.4">
      <c r="A23" s="32"/>
      <c r="B23" s="42" t="s">
        <v>37</v>
      </c>
      <c r="C23" s="43" t="str">
        <f>IF($C$19&lt;21,"",(MIN($C$19,40)-20)*$C$8)</f>
        <v/>
      </c>
    </row>
    <row r="24" spans="1:7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7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7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7" s="16" customFormat="1" ht="15.95" customHeight="1" x14ac:dyDescent="0.4">
      <c r="A27" s="32"/>
      <c r="B27" s="42"/>
      <c r="C27" s="43"/>
    </row>
    <row r="28" spans="1:7" s="16" customFormat="1" ht="15.95" customHeight="1" x14ac:dyDescent="0.4">
      <c r="A28" s="32"/>
      <c r="B28" s="42"/>
      <c r="C28" s="43"/>
    </row>
    <row r="29" spans="1:7" s="16" customFormat="1" ht="15.95" customHeight="1" x14ac:dyDescent="0.4">
      <c r="A29" s="32"/>
      <c r="B29" s="42"/>
      <c r="C29" s="43"/>
    </row>
    <row r="30" spans="1:7" s="16" customFormat="1" ht="15.95" customHeight="1" x14ac:dyDescent="0.4">
      <c r="A30" s="32"/>
      <c r="B30" s="42"/>
      <c r="C30" s="43"/>
    </row>
    <row r="31" spans="1:7" s="16" customFormat="1" ht="15.95" customHeight="1" thickBot="1" x14ac:dyDescent="0.45">
      <c r="A31" s="32"/>
      <c r="B31" s="44"/>
      <c r="C31" s="45"/>
    </row>
    <row r="32" spans="1:7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7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7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7" ht="15.95" customHeight="1" thickBot="1" x14ac:dyDescent="0.45">
      <c r="A35" s="2"/>
      <c r="B35" s="2"/>
    </row>
    <row r="36" spans="1:7" ht="15.95" customHeight="1" x14ac:dyDescent="0.4">
      <c r="A36" s="19"/>
      <c r="B36" s="17" t="s">
        <v>8</v>
      </c>
      <c r="C36" s="18"/>
      <c r="D36" s="20"/>
      <c r="E36" s="20"/>
      <c r="F36" s="20"/>
      <c r="G36" s="20"/>
    </row>
    <row r="37" spans="1:7" ht="15.95" customHeight="1" thickBot="1" x14ac:dyDescent="0.45">
      <c r="A37" s="22"/>
      <c r="B37" s="21" t="s">
        <v>9</v>
      </c>
      <c r="C37" s="21"/>
    </row>
    <row r="38" spans="1:7" ht="15.95" customHeight="1" thickBot="1" x14ac:dyDescent="0.45">
      <c r="A38" s="10"/>
      <c r="B38" s="23" t="s">
        <v>10</v>
      </c>
      <c r="C38" s="24"/>
      <c r="D38" s="25" t="s">
        <v>13</v>
      </c>
    </row>
    <row r="39" spans="1:7" ht="8.1" customHeight="1" thickBot="1" x14ac:dyDescent="0.45">
      <c r="B39" s="26"/>
    </row>
    <row r="40" spans="1:7" ht="15.95" customHeight="1" x14ac:dyDescent="0.4">
      <c r="A40" s="34"/>
      <c r="B40" s="59" t="s">
        <v>15</v>
      </c>
      <c r="C40" s="60"/>
      <c r="D40" s="16"/>
      <c r="E40" s="16"/>
    </row>
    <row r="41" spans="1:7" ht="15.95" customHeight="1" x14ac:dyDescent="0.4">
      <c r="A41" s="35"/>
      <c r="B41" s="42" t="s">
        <v>5</v>
      </c>
      <c r="C41" s="43" t="str">
        <f>IF($C$38="","",(MIN($C$38,10)-0)*$C$8+C6)</f>
        <v/>
      </c>
      <c r="D41" s="16"/>
      <c r="E41" s="16"/>
    </row>
    <row r="42" spans="1:7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7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7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7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7" ht="15.95" customHeight="1" x14ac:dyDescent="0.4">
      <c r="A46" s="36"/>
      <c r="B46" s="42"/>
      <c r="C46" s="43"/>
      <c r="D46" s="16"/>
      <c r="E46" s="16"/>
    </row>
    <row r="47" spans="1:7" ht="15.95" customHeight="1" x14ac:dyDescent="0.4">
      <c r="A47" s="36"/>
      <c r="B47" s="42"/>
      <c r="C47" s="43"/>
      <c r="D47" s="16"/>
      <c r="E47" s="16"/>
    </row>
    <row r="48" spans="1:7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fA6vwmUP8AwmgQNkZT+eM+d5ggI7AFOlENPZjInH4BdTED/rDL2x0/Uzx3FWGxB6jq2BSH6V+RNCduO3Gd1IsQ==" saltValue="6D/pEfe12M+CfwQLtaX/kQ==" spinCount="100000" sheet="1" objects="1" scenarios="1"/>
  <mergeCells count="6">
    <mergeCell ref="B21:C21"/>
    <mergeCell ref="B40:C40"/>
    <mergeCell ref="B6:B7"/>
    <mergeCell ref="C6:C7"/>
    <mergeCell ref="B1:G1"/>
    <mergeCell ref="B4:C4"/>
  </mergeCells>
  <phoneticPr fontId="4"/>
  <conditionalFormatting sqref="C38">
    <cfRule type="containsBlanks" dxfId="7" priority="3">
      <formula>LEN(TRIM(C38))=0</formula>
    </cfRule>
  </conditionalFormatting>
  <conditionalFormatting sqref="C19">
    <cfRule type="containsBlanks" dxfId="6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15" zoomScale="80" zoomScaleNormal="80" workbookViewId="0">
      <selection activeCell="K32" sqref="K32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6" width="2.625" style="2" customWidth="1"/>
    <col min="7" max="16384" width="9" style="2"/>
  </cols>
  <sheetData>
    <row r="1" spans="1:6" s="1" customFormat="1" ht="19.5" x14ac:dyDescent="0.4">
      <c r="A1" s="27"/>
      <c r="B1" s="56" t="s">
        <v>14</v>
      </c>
      <c r="C1" s="57"/>
      <c r="D1" s="57"/>
      <c r="E1" s="57"/>
      <c r="F1" s="57"/>
    </row>
    <row r="2" spans="1:6" s="1" customFormat="1" ht="19.5" x14ac:dyDescent="0.4">
      <c r="A2" s="27"/>
      <c r="B2" s="40" t="s">
        <v>27</v>
      </c>
      <c r="C2" s="41"/>
      <c r="D2" s="41"/>
      <c r="E2" s="41"/>
    </row>
    <row r="3" spans="1:6" ht="8.1" customHeight="1" x14ac:dyDescent="0.4"/>
    <row r="4" spans="1:6" ht="15.95" customHeight="1" x14ac:dyDescent="0.4">
      <c r="A4" s="28"/>
      <c r="B4" s="65" t="s">
        <v>15</v>
      </c>
      <c r="C4" s="66"/>
    </row>
    <row r="5" spans="1:6" s="5" customFormat="1" ht="15.95" customHeight="1" x14ac:dyDescent="0.4">
      <c r="A5" s="29"/>
      <c r="B5" s="4" t="s">
        <v>0</v>
      </c>
      <c r="C5" s="37" t="s">
        <v>11</v>
      </c>
    </row>
    <row r="6" spans="1:6" ht="32.1" customHeight="1" x14ac:dyDescent="0.4">
      <c r="A6" s="30"/>
      <c r="B6" s="63" t="s">
        <v>32</v>
      </c>
      <c r="C6" s="61">
        <v>41000</v>
      </c>
    </row>
    <row r="7" spans="1:6" ht="15.95" customHeight="1" x14ac:dyDescent="0.4">
      <c r="A7" s="30"/>
      <c r="B7" s="64"/>
      <c r="C7" s="62"/>
    </row>
    <row r="8" spans="1:6" ht="15.95" customHeight="1" x14ac:dyDescent="0.4">
      <c r="A8" s="30"/>
      <c r="B8" s="6" t="s">
        <v>28</v>
      </c>
      <c r="C8" s="38">
        <v>145</v>
      </c>
    </row>
    <row r="9" spans="1:6" ht="15.95" customHeight="1" x14ac:dyDescent="0.4">
      <c r="A9" s="30"/>
      <c r="B9" s="6" t="s">
        <v>35</v>
      </c>
      <c r="C9" s="38">
        <v>155</v>
      </c>
    </row>
    <row r="10" spans="1:6" ht="15.95" customHeight="1" x14ac:dyDescent="0.4">
      <c r="A10" s="30"/>
      <c r="B10" s="6" t="s">
        <v>18</v>
      </c>
      <c r="C10" s="38">
        <v>215</v>
      </c>
    </row>
    <row r="11" spans="1:6" ht="15.95" customHeight="1" x14ac:dyDescent="0.4">
      <c r="A11" s="30"/>
      <c r="B11" s="6" t="s">
        <v>19</v>
      </c>
      <c r="C11" s="38">
        <v>250</v>
      </c>
    </row>
    <row r="12" spans="1:6" ht="15.95" customHeight="1" x14ac:dyDescent="0.4">
      <c r="A12" s="30"/>
      <c r="B12" s="6"/>
      <c r="C12" s="38"/>
    </row>
    <row r="13" spans="1:6" ht="15.95" customHeight="1" x14ac:dyDescent="0.4">
      <c r="A13" s="30"/>
      <c r="B13" s="6"/>
      <c r="C13" s="38"/>
    </row>
    <row r="14" spans="1:6" ht="15.95" customHeight="1" x14ac:dyDescent="0.4">
      <c r="A14" s="30"/>
      <c r="B14" s="6"/>
      <c r="C14" s="38"/>
    </row>
    <row r="15" spans="1:6" ht="15.95" customHeight="1" x14ac:dyDescent="0.4">
      <c r="A15" s="30"/>
      <c r="B15" s="6"/>
      <c r="C15" s="38"/>
    </row>
    <row r="16" spans="1:6" ht="15.95" customHeight="1" thickBot="1" x14ac:dyDescent="0.45"/>
    <row r="17" spans="1:6" ht="15.95" customHeight="1" x14ac:dyDescent="0.4">
      <c r="A17" s="8"/>
      <c r="B17" s="7" t="s">
        <v>2</v>
      </c>
      <c r="C17" s="8"/>
      <c r="D17" s="8"/>
      <c r="E17" s="8"/>
      <c r="F17" s="8"/>
    </row>
    <row r="18" spans="1:6" ht="15.95" customHeight="1" thickBot="1" x14ac:dyDescent="0.45">
      <c r="A18" s="10"/>
      <c r="B18" s="9" t="s">
        <v>3</v>
      </c>
    </row>
    <row r="19" spans="1:6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6" s="16" customFormat="1" ht="8.1" customHeight="1" thickBot="1" x14ac:dyDescent="0.45">
      <c r="A20" s="14"/>
      <c r="B20" s="15"/>
    </row>
    <row r="21" spans="1:6" s="16" customFormat="1" ht="15.95" customHeight="1" x14ac:dyDescent="0.4">
      <c r="A21" s="31"/>
      <c r="B21" s="59" t="s">
        <v>15</v>
      </c>
      <c r="C21" s="60"/>
    </row>
    <row r="22" spans="1:6" s="16" customFormat="1" ht="15.95" customHeight="1" x14ac:dyDescent="0.4">
      <c r="A22" s="32"/>
      <c r="B22" s="42" t="s">
        <v>38</v>
      </c>
      <c r="C22" s="43" t="str">
        <f>IF($C$19="","",(MIN($C$19,20)-0)*$C$8+C6*2)</f>
        <v/>
      </c>
    </row>
    <row r="23" spans="1:6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6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6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6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6" s="16" customFormat="1" ht="15.95" customHeight="1" x14ac:dyDescent="0.4">
      <c r="A27" s="32"/>
      <c r="B27" s="42"/>
      <c r="C27" s="43"/>
    </row>
    <row r="28" spans="1:6" s="16" customFormat="1" ht="15.95" customHeight="1" x14ac:dyDescent="0.4">
      <c r="A28" s="32"/>
      <c r="B28" s="42"/>
      <c r="C28" s="43"/>
    </row>
    <row r="29" spans="1:6" s="16" customFormat="1" ht="15.95" customHeight="1" x14ac:dyDescent="0.4">
      <c r="A29" s="32"/>
      <c r="B29" s="42"/>
      <c r="C29" s="43"/>
    </row>
    <row r="30" spans="1:6" s="16" customFormat="1" ht="15.95" customHeight="1" x14ac:dyDescent="0.4">
      <c r="A30" s="32"/>
      <c r="B30" s="42"/>
      <c r="C30" s="43"/>
    </row>
    <row r="31" spans="1:6" s="16" customFormat="1" ht="15.95" customHeight="1" thickBot="1" x14ac:dyDescent="0.45">
      <c r="A31" s="32"/>
      <c r="B31" s="44"/>
      <c r="C31" s="45"/>
    </row>
    <row r="32" spans="1:6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6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6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6" ht="15.95" customHeight="1" thickBot="1" x14ac:dyDescent="0.45">
      <c r="A35" s="2"/>
      <c r="B35" s="2"/>
    </row>
    <row r="36" spans="1:6" ht="15.95" customHeight="1" x14ac:dyDescent="0.4">
      <c r="A36" s="19"/>
      <c r="B36" s="17" t="s">
        <v>8</v>
      </c>
      <c r="C36" s="18"/>
      <c r="D36" s="20"/>
      <c r="E36" s="20"/>
      <c r="F36" s="20"/>
    </row>
    <row r="37" spans="1:6" ht="15.95" customHeight="1" thickBot="1" x14ac:dyDescent="0.45">
      <c r="A37" s="22"/>
      <c r="B37" s="21" t="s">
        <v>9</v>
      </c>
      <c r="C37" s="21"/>
    </row>
    <row r="38" spans="1:6" ht="15.95" customHeight="1" thickBot="1" x14ac:dyDescent="0.45">
      <c r="A38" s="10"/>
      <c r="B38" s="23" t="s">
        <v>10</v>
      </c>
      <c r="C38" s="24"/>
      <c r="D38" s="25" t="s">
        <v>13</v>
      </c>
    </row>
    <row r="39" spans="1:6" ht="8.1" customHeight="1" thickBot="1" x14ac:dyDescent="0.45">
      <c r="B39" s="26"/>
    </row>
    <row r="40" spans="1:6" ht="15.95" customHeight="1" x14ac:dyDescent="0.4">
      <c r="A40" s="34"/>
      <c r="B40" s="59" t="s">
        <v>15</v>
      </c>
      <c r="C40" s="60"/>
      <c r="D40" s="16"/>
      <c r="E40" s="16"/>
    </row>
    <row r="41" spans="1:6" ht="15.95" customHeight="1" x14ac:dyDescent="0.4">
      <c r="A41" s="35"/>
      <c r="B41" s="42" t="s">
        <v>40</v>
      </c>
      <c r="C41" s="43" t="str">
        <f>IF($C$38="","",(MIN($C$38,10)-0)*$C$8+C6)</f>
        <v/>
      </c>
      <c r="D41" s="16"/>
      <c r="E41" s="16"/>
    </row>
    <row r="42" spans="1:6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6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6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6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6" ht="15.95" customHeight="1" x14ac:dyDescent="0.4">
      <c r="A46" s="36"/>
      <c r="B46" s="42"/>
      <c r="C46" s="43"/>
      <c r="D46" s="16"/>
      <c r="E46" s="16"/>
    </row>
    <row r="47" spans="1:6" ht="15.95" customHeight="1" x14ac:dyDescent="0.4">
      <c r="A47" s="36"/>
      <c r="B47" s="42"/>
      <c r="C47" s="43"/>
      <c r="D47" s="16"/>
      <c r="E47" s="16"/>
    </row>
    <row r="48" spans="1:6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bgnYR0iAncMLVZ0qnvu29+POSRcLlshL0MNtdJtUtiI66wtbqMON9yENz5UZgIq6AIjmZzHF5eZquUFTK16k5A==" saltValue="qCdDEv76xg5HLRjkYmIiIQ==" spinCount="100000" sheet="1" objects="1" scenarios="1"/>
  <mergeCells count="6">
    <mergeCell ref="B21:C21"/>
    <mergeCell ref="B40:C40"/>
    <mergeCell ref="B6:B7"/>
    <mergeCell ref="C6:C7"/>
    <mergeCell ref="B1:F1"/>
    <mergeCell ref="B4:C4"/>
  </mergeCells>
  <phoneticPr fontId="4"/>
  <conditionalFormatting sqref="C38">
    <cfRule type="containsBlanks" dxfId="5" priority="3">
      <formula>LEN(TRIM(C38))=0</formula>
    </cfRule>
  </conditionalFormatting>
  <conditionalFormatting sqref="C19">
    <cfRule type="containsBlanks" dxfId="4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16" zoomScale="80" zoomScaleNormal="80" workbookViewId="0">
      <selection activeCell="I43" sqref="I43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6" width="2.625" style="2" customWidth="1"/>
    <col min="7" max="16384" width="9" style="2"/>
  </cols>
  <sheetData>
    <row r="1" spans="1:6" s="1" customFormat="1" ht="19.5" x14ac:dyDescent="0.4">
      <c r="A1" s="27"/>
      <c r="B1" s="56" t="s">
        <v>14</v>
      </c>
      <c r="C1" s="57"/>
      <c r="D1" s="57"/>
      <c r="E1" s="57"/>
      <c r="F1" s="57"/>
    </row>
    <row r="2" spans="1:6" s="1" customFormat="1" ht="19.5" x14ac:dyDescent="0.4">
      <c r="A2" s="27"/>
      <c r="B2" s="40" t="s">
        <v>27</v>
      </c>
      <c r="C2" s="41"/>
      <c r="D2" s="41"/>
      <c r="E2" s="41"/>
    </row>
    <row r="3" spans="1:6" ht="8.1" customHeight="1" x14ac:dyDescent="0.4"/>
    <row r="4" spans="1:6" ht="15.95" customHeight="1" x14ac:dyDescent="0.4">
      <c r="A4" s="28"/>
      <c r="B4" s="65" t="s">
        <v>15</v>
      </c>
      <c r="C4" s="66"/>
    </row>
    <row r="5" spans="1:6" s="5" customFormat="1" ht="15.95" customHeight="1" x14ac:dyDescent="0.4">
      <c r="A5" s="29"/>
      <c r="B5" s="4" t="s">
        <v>0</v>
      </c>
      <c r="C5" s="37" t="s">
        <v>11</v>
      </c>
    </row>
    <row r="6" spans="1:6" ht="32.1" customHeight="1" x14ac:dyDescent="0.4">
      <c r="A6" s="30"/>
      <c r="B6" s="63" t="s">
        <v>32</v>
      </c>
      <c r="C6" s="61">
        <v>106000</v>
      </c>
    </row>
    <row r="7" spans="1:6" ht="15.95" customHeight="1" x14ac:dyDescent="0.4">
      <c r="A7" s="30"/>
      <c r="B7" s="64"/>
      <c r="C7" s="62"/>
    </row>
    <row r="8" spans="1:6" ht="15.95" customHeight="1" x14ac:dyDescent="0.4">
      <c r="A8" s="30"/>
      <c r="B8" s="6" t="s">
        <v>28</v>
      </c>
      <c r="C8" s="38">
        <v>145</v>
      </c>
    </row>
    <row r="9" spans="1:6" ht="15.95" customHeight="1" x14ac:dyDescent="0.4">
      <c r="A9" s="30"/>
      <c r="B9" s="6" t="s">
        <v>35</v>
      </c>
      <c r="C9" s="38">
        <v>155</v>
      </c>
    </row>
    <row r="10" spans="1:6" ht="15.95" customHeight="1" x14ac:dyDescent="0.4">
      <c r="A10" s="30"/>
      <c r="B10" s="6" t="s">
        <v>18</v>
      </c>
      <c r="C10" s="38">
        <v>215</v>
      </c>
    </row>
    <row r="11" spans="1:6" ht="15.95" customHeight="1" x14ac:dyDescent="0.4">
      <c r="A11" s="30"/>
      <c r="B11" s="6" t="s">
        <v>19</v>
      </c>
      <c r="C11" s="38">
        <v>250</v>
      </c>
    </row>
    <row r="12" spans="1:6" ht="15.95" customHeight="1" x14ac:dyDescent="0.4">
      <c r="A12" s="30"/>
      <c r="B12" s="6"/>
      <c r="C12" s="38"/>
    </row>
    <row r="13" spans="1:6" ht="15.95" customHeight="1" x14ac:dyDescent="0.4">
      <c r="A13" s="30"/>
      <c r="B13" s="6"/>
      <c r="C13" s="38"/>
    </row>
    <row r="14" spans="1:6" ht="15.95" customHeight="1" x14ac:dyDescent="0.4">
      <c r="A14" s="30"/>
      <c r="B14" s="6"/>
      <c r="C14" s="38"/>
    </row>
    <row r="15" spans="1:6" ht="15.95" customHeight="1" x14ac:dyDescent="0.4">
      <c r="A15" s="30"/>
      <c r="B15" s="6"/>
      <c r="C15" s="38"/>
    </row>
    <row r="16" spans="1:6" ht="15.95" customHeight="1" thickBot="1" x14ac:dyDescent="0.45"/>
    <row r="17" spans="1:6" ht="15.95" customHeight="1" x14ac:dyDescent="0.4">
      <c r="A17" s="8"/>
      <c r="B17" s="7" t="s">
        <v>2</v>
      </c>
      <c r="C17" s="8"/>
      <c r="D17" s="8"/>
      <c r="E17" s="8"/>
      <c r="F17" s="8"/>
    </row>
    <row r="18" spans="1:6" ht="15.95" customHeight="1" thickBot="1" x14ac:dyDescent="0.45">
      <c r="A18" s="10"/>
      <c r="B18" s="9" t="s">
        <v>3</v>
      </c>
    </row>
    <row r="19" spans="1:6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6" s="16" customFormat="1" ht="8.1" customHeight="1" thickBot="1" x14ac:dyDescent="0.45">
      <c r="A20" s="14"/>
      <c r="B20" s="15"/>
    </row>
    <row r="21" spans="1:6" s="16" customFormat="1" ht="15.95" customHeight="1" x14ac:dyDescent="0.4">
      <c r="A21" s="31"/>
      <c r="B21" s="59" t="s">
        <v>15</v>
      </c>
      <c r="C21" s="60"/>
    </row>
    <row r="22" spans="1:6" s="16" customFormat="1" ht="15.95" customHeight="1" x14ac:dyDescent="0.4">
      <c r="A22" s="32"/>
      <c r="B22" s="42" t="s">
        <v>42</v>
      </c>
      <c r="C22" s="43" t="str">
        <f>IF($C$19="","",(MIN($C$19,20)-0)*$C$8+C6*2)</f>
        <v/>
      </c>
    </row>
    <row r="23" spans="1:6" s="16" customFormat="1" ht="15.95" customHeight="1" x14ac:dyDescent="0.4">
      <c r="A23" s="32"/>
      <c r="B23" s="42" t="s">
        <v>33</v>
      </c>
      <c r="C23" s="43" t="str">
        <f>IF($C$19&lt;21,"",(MIN($C$19,40)-20)*$C$8)</f>
        <v/>
      </c>
    </row>
    <row r="24" spans="1:6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6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6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6" s="16" customFormat="1" ht="15.95" customHeight="1" x14ac:dyDescent="0.4">
      <c r="A27" s="32"/>
      <c r="B27" s="42"/>
      <c r="C27" s="43"/>
    </row>
    <row r="28" spans="1:6" s="16" customFormat="1" ht="15.95" customHeight="1" x14ac:dyDescent="0.4">
      <c r="A28" s="32"/>
      <c r="B28" s="42"/>
      <c r="C28" s="43"/>
    </row>
    <row r="29" spans="1:6" s="16" customFormat="1" ht="15.95" customHeight="1" x14ac:dyDescent="0.4">
      <c r="A29" s="32"/>
      <c r="B29" s="42"/>
      <c r="C29" s="43"/>
    </row>
    <row r="30" spans="1:6" s="16" customFormat="1" ht="15.95" customHeight="1" x14ac:dyDescent="0.4">
      <c r="A30" s="32"/>
      <c r="B30" s="42"/>
      <c r="C30" s="43"/>
    </row>
    <row r="31" spans="1:6" s="16" customFormat="1" ht="15.95" customHeight="1" thickBot="1" x14ac:dyDescent="0.45">
      <c r="A31" s="32"/>
      <c r="B31" s="44"/>
      <c r="C31" s="45"/>
    </row>
    <row r="32" spans="1:6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6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6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6" ht="15.95" customHeight="1" thickBot="1" x14ac:dyDescent="0.45">
      <c r="A35" s="2"/>
      <c r="B35" s="2"/>
    </row>
    <row r="36" spans="1:6" ht="15.95" customHeight="1" x14ac:dyDescent="0.4">
      <c r="A36" s="19"/>
      <c r="B36" s="17" t="s">
        <v>8</v>
      </c>
      <c r="C36" s="18"/>
      <c r="D36" s="20"/>
      <c r="E36" s="20"/>
      <c r="F36" s="20"/>
    </row>
    <row r="37" spans="1:6" ht="15.95" customHeight="1" thickBot="1" x14ac:dyDescent="0.45">
      <c r="A37" s="22"/>
      <c r="B37" s="21" t="s">
        <v>9</v>
      </c>
      <c r="C37" s="21"/>
    </row>
    <row r="38" spans="1:6" ht="15.95" customHeight="1" thickBot="1" x14ac:dyDescent="0.45">
      <c r="A38" s="10"/>
      <c r="B38" s="23" t="s">
        <v>10</v>
      </c>
      <c r="C38" s="24"/>
      <c r="D38" s="25" t="s">
        <v>13</v>
      </c>
    </row>
    <row r="39" spans="1:6" ht="8.1" customHeight="1" thickBot="1" x14ac:dyDescent="0.45">
      <c r="B39" s="26"/>
    </row>
    <row r="40" spans="1:6" ht="15.95" customHeight="1" x14ac:dyDescent="0.4">
      <c r="A40" s="34"/>
      <c r="B40" s="59" t="s">
        <v>15</v>
      </c>
      <c r="C40" s="60"/>
      <c r="D40" s="16"/>
      <c r="E40" s="16"/>
    </row>
    <row r="41" spans="1:6" ht="15.95" customHeight="1" x14ac:dyDescent="0.4">
      <c r="A41" s="35"/>
      <c r="B41" s="42" t="s">
        <v>40</v>
      </c>
      <c r="C41" s="43" t="str">
        <f>IF($C$38="","",(MIN($C$38,10)-0)*$C$8+C6)</f>
        <v/>
      </c>
      <c r="D41" s="16"/>
      <c r="E41" s="16"/>
    </row>
    <row r="42" spans="1:6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6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6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6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6" ht="15.95" customHeight="1" x14ac:dyDescent="0.4">
      <c r="A46" s="36"/>
      <c r="B46" s="42"/>
      <c r="C46" s="43"/>
      <c r="D46" s="16"/>
      <c r="E46" s="16"/>
    </row>
    <row r="47" spans="1:6" ht="15.95" customHeight="1" x14ac:dyDescent="0.4">
      <c r="A47" s="36"/>
      <c r="B47" s="42"/>
      <c r="C47" s="43"/>
      <c r="D47" s="16"/>
      <c r="E47" s="16"/>
    </row>
    <row r="48" spans="1:6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eJ0Kz3krLoKwAaKAn+3m1pwXSbG2BLv6/XnVGQe+E4zE2/31ci0nboKD7ykh3Bh0QlhsLMr0F1rPV8Y2Yt3CYA==" saltValue="aeoWiiKw7jy65AoSV9OKSA==" spinCount="100000" sheet="1" objects="1" scenarios="1"/>
  <mergeCells count="6">
    <mergeCell ref="B21:C21"/>
    <mergeCell ref="B40:C40"/>
    <mergeCell ref="B6:B7"/>
    <mergeCell ref="C6:C7"/>
    <mergeCell ref="B1:F1"/>
    <mergeCell ref="B4:C4"/>
  </mergeCells>
  <phoneticPr fontId="4"/>
  <conditionalFormatting sqref="C38">
    <cfRule type="containsBlanks" dxfId="3" priority="3">
      <formula>LEN(TRIM(C38))=0</formula>
    </cfRule>
  </conditionalFormatting>
  <conditionalFormatting sqref="C19">
    <cfRule type="containsBlanks" dxfId="2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3"/>
  <sheetViews>
    <sheetView topLeftCell="A11" zoomScale="80" zoomScaleNormal="80" workbookViewId="0">
      <selection activeCell="C52" sqref="C52"/>
    </sheetView>
  </sheetViews>
  <sheetFormatPr defaultRowHeight="15.75" x14ac:dyDescent="0.4"/>
  <cols>
    <col min="1" max="1" width="8.5" style="3" customWidth="1"/>
    <col min="2" max="2" width="19.625" style="3" customWidth="1"/>
    <col min="3" max="3" width="18.25" style="2" customWidth="1"/>
    <col min="4" max="4" width="5.75" style="2" customWidth="1"/>
    <col min="5" max="6" width="2.625" style="2" customWidth="1"/>
    <col min="7" max="16384" width="9" style="2"/>
  </cols>
  <sheetData>
    <row r="1" spans="1:6" s="1" customFormat="1" ht="19.5" x14ac:dyDescent="0.4">
      <c r="A1" s="27"/>
      <c r="B1" s="56" t="s">
        <v>14</v>
      </c>
      <c r="C1" s="57"/>
      <c r="D1" s="57"/>
      <c r="E1" s="57"/>
      <c r="F1" s="57"/>
    </row>
    <row r="2" spans="1:6" s="1" customFormat="1" ht="19.5" x14ac:dyDescent="0.4">
      <c r="A2" s="27"/>
      <c r="B2" s="40" t="s">
        <v>27</v>
      </c>
      <c r="C2" s="41"/>
      <c r="D2" s="41"/>
      <c r="E2" s="41"/>
    </row>
    <row r="3" spans="1:6" ht="8.1" customHeight="1" x14ac:dyDescent="0.4"/>
    <row r="4" spans="1:6" ht="15.95" customHeight="1" x14ac:dyDescent="0.4">
      <c r="A4" s="28"/>
      <c r="B4" s="65" t="s">
        <v>15</v>
      </c>
      <c r="C4" s="66"/>
    </row>
    <row r="5" spans="1:6" s="5" customFormat="1" ht="15.95" customHeight="1" x14ac:dyDescent="0.4">
      <c r="A5" s="29"/>
      <c r="B5" s="4" t="s">
        <v>0</v>
      </c>
      <c r="C5" s="37" t="s">
        <v>11</v>
      </c>
    </row>
    <row r="6" spans="1:6" ht="32.1" customHeight="1" x14ac:dyDescent="0.4">
      <c r="A6" s="30"/>
      <c r="B6" s="63" t="s">
        <v>32</v>
      </c>
      <c r="C6" s="61">
        <v>212000</v>
      </c>
    </row>
    <row r="7" spans="1:6" ht="15.95" customHeight="1" x14ac:dyDescent="0.4">
      <c r="A7" s="30"/>
      <c r="B7" s="64"/>
      <c r="C7" s="62"/>
    </row>
    <row r="8" spans="1:6" ht="15.95" customHeight="1" x14ac:dyDescent="0.4">
      <c r="A8" s="30"/>
      <c r="B8" s="6" t="s">
        <v>28</v>
      </c>
      <c r="C8" s="38">
        <v>145</v>
      </c>
    </row>
    <row r="9" spans="1:6" ht="15.95" customHeight="1" x14ac:dyDescent="0.4">
      <c r="A9" s="30"/>
      <c r="B9" s="6" t="s">
        <v>17</v>
      </c>
      <c r="C9" s="38">
        <v>155</v>
      </c>
    </row>
    <row r="10" spans="1:6" ht="15.95" customHeight="1" x14ac:dyDescent="0.4">
      <c r="A10" s="30"/>
      <c r="B10" s="6" t="s">
        <v>18</v>
      </c>
      <c r="C10" s="38">
        <v>215</v>
      </c>
    </row>
    <row r="11" spans="1:6" ht="15.95" customHeight="1" x14ac:dyDescent="0.4">
      <c r="A11" s="30"/>
      <c r="B11" s="6" t="s">
        <v>19</v>
      </c>
      <c r="C11" s="38">
        <v>250</v>
      </c>
    </row>
    <row r="12" spans="1:6" ht="15.95" customHeight="1" x14ac:dyDescent="0.4">
      <c r="A12" s="30"/>
      <c r="B12" s="6"/>
      <c r="C12" s="38"/>
    </row>
    <row r="13" spans="1:6" ht="15.95" customHeight="1" x14ac:dyDescent="0.4">
      <c r="A13" s="30"/>
      <c r="B13" s="6"/>
      <c r="C13" s="38"/>
    </row>
    <row r="14" spans="1:6" ht="15.95" customHeight="1" x14ac:dyDescent="0.4">
      <c r="A14" s="30"/>
      <c r="B14" s="6"/>
      <c r="C14" s="38"/>
    </row>
    <row r="15" spans="1:6" ht="15.95" customHeight="1" x14ac:dyDescent="0.4">
      <c r="A15" s="30"/>
      <c r="B15" s="6"/>
      <c r="C15" s="38"/>
    </row>
    <row r="16" spans="1:6" ht="15.95" customHeight="1" thickBot="1" x14ac:dyDescent="0.45"/>
    <row r="17" spans="1:6" ht="15.95" customHeight="1" x14ac:dyDescent="0.4">
      <c r="A17" s="8"/>
      <c r="B17" s="7" t="s">
        <v>2</v>
      </c>
      <c r="C17" s="8"/>
      <c r="D17" s="8"/>
      <c r="E17" s="8"/>
      <c r="F17" s="8"/>
    </row>
    <row r="18" spans="1:6" ht="15.95" customHeight="1" thickBot="1" x14ac:dyDescent="0.45">
      <c r="A18" s="10"/>
      <c r="B18" s="9" t="s">
        <v>3</v>
      </c>
    </row>
    <row r="19" spans="1:6" s="16" customFormat="1" ht="15.95" customHeight="1" thickBot="1" x14ac:dyDescent="0.45">
      <c r="A19" s="14"/>
      <c r="B19" s="11" t="s">
        <v>4</v>
      </c>
      <c r="C19" s="12"/>
      <c r="D19" s="13" t="s">
        <v>12</v>
      </c>
    </row>
    <row r="20" spans="1:6" s="16" customFormat="1" ht="8.1" customHeight="1" thickBot="1" x14ac:dyDescent="0.45">
      <c r="A20" s="14"/>
      <c r="B20" s="15"/>
    </row>
    <row r="21" spans="1:6" s="16" customFormat="1" ht="15.95" customHeight="1" x14ac:dyDescent="0.4">
      <c r="A21" s="31"/>
      <c r="B21" s="59" t="s">
        <v>15</v>
      </c>
      <c r="C21" s="60"/>
    </row>
    <row r="22" spans="1:6" s="16" customFormat="1" ht="15.95" customHeight="1" x14ac:dyDescent="0.4">
      <c r="A22" s="32"/>
      <c r="B22" s="42" t="s">
        <v>38</v>
      </c>
      <c r="C22" s="43" t="str">
        <f>IF($C$19="","",(MIN($C$19,20)-0)*$C$8+C6*2)</f>
        <v/>
      </c>
    </row>
    <row r="23" spans="1:6" s="16" customFormat="1" ht="15.95" customHeight="1" x14ac:dyDescent="0.4">
      <c r="A23" s="32"/>
      <c r="B23" s="42" t="s">
        <v>21</v>
      </c>
      <c r="C23" s="43" t="str">
        <f>IF($C$19&lt;21,"",(MIN($C$19,40)-20)*$C$8)</f>
        <v/>
      </c>
    </row>
    <row r="24" spans="1:6" s="16" customFormat="1" ht="15.95" customHeight="1" x14ac:dyDescent="0.4">
      <c r="A24" s="32"/>
      <c r="B24" s="42" t="s">
        <v>22</v>
      </c>
      <c r="C24" s="43" t="str">
        <f>IF($C$19&lt;41,"",(MIN($C$19,60)-40)*$C$9)</f>
        <v/>
      </c>
    </row>
    <row r="25" spans="1:6" s="16" customFormat="1" ht="15.95" customHeight="1" x14ac:dyDescent="0.4">
      <c r="A25" s="32"/>
      <c r="B25" s="42" t="s">
        <v>24</v>
      </c>
      <c r="C25" s="43" t="str">
        <f>IF($C$19&lt;61,"",(MIN($C$19,200)-60)*$C$10)</f>
        <v/>
      </c>
    </row>
    <row r="26" spans="1:6" s="16" customFormat="1" ht="15.95" customHeight="1" x14ac:dyDescent="0.4">
      <c r="A26" s="32"/>
      <c r="B26" s="42" t="s">
        <v>23</v>
      </c>
      <c r="C26" s="43" t="str">
        <f>IF($C$19&lt;201,"",($C$19-200)*$C$11)</f>
        <v/>
      </c>
    </row>
    <row r="27" spans="1:6" s="16" customFormat="1" ht="15.95" customHeight="1" x14ac:dyDescent="0.4">
      <c r="A27" s="32"/>
      <c r="B27" s="42"/>
      <c r="C27" s="43"/>
    </row>
    <row r="28" spans="1:6" s="16" customFormat="1" ht="15.95" customHeight="1" x14ac:dyDescent="0.4">
      <c r="A28" s="32"/>
      <c r="B28" s="42"/>
      <c r="C28" s="43"/>
    </row>
    <row r="29" spans="1:6" s="16" customFormat="1" ht="15.95" customHeight="1" x14ac:dyDescent="0.4">
      <c r="A29" s="32"/>
      <c r="B29" s="42"/>
      <c r="C29" s="43"/>
    </row>
    <row r="30" spans="1:6" s="16" customFormat="1" ht="15.95" customHeight="1" x14ac:dyDescent="0.4">
      <c r="A30" s="32"/>
      <c r="B30" s="42"/>
      <c r="C30" s="43"/>
    </row>
    <row r="31" spans="1:6" s="16" customFormat="1" ht="15.95" customHeight="1" thickBot="1" x14ac:dyDescent="0.45">
      <c r="A31" s="32"/>
      <c r="B31" s="44"/>
      <c r="C31" s="45"/>
    </row>
    <row r="32" spans="1:6" s="16" customFormat="1" ht="15.95" customHeight="1" thickTop="1" x14ac:dyDescent="0.4">
      <c r="A32" s="33"/>
      <c r="B32" s="46" t="s">
        <v>25</v>
      </c>
      <c r="C32" s="47" t="str">
        <f>IF($C$19="","",SUM(C22:C31))</f>
        <v/>
      </c>
    </row>
    <row r="33" spans="1:6" s="16" customFormat="1" ht="15.95" customHeight="1" x14ac:dyDescent="0.4">
      <c r="A33" s="33"/>
      <c r="B33" s="48" t="s">
        <v>7</v>
      </c>
      <c r="C33" s="43" t="str">
        <f>IF($C$19="","",ROUNDDOWN(C32*0.1,0))</f>
        <v/>
      </c>
    </row>
    <row r="34" spans="1:6" s="16" customFormat="1" ht="15.95" customHeight="1" thickBot="1" x14ac:dyDescent="0.45">
      <c r="A34" s="33"/>
      <c r="B34" s="49" t="s">
        <v>26</v>
      </c>
      <c r="C34" s="50" t="str">
        <f>IF($C$19="","",SUM(C32:C33))</f>
        <v/>
      </c>
    </row>
    <row r="35" spans="1:6" ht="15.95" customHeight="1" thickBot="1" x14ac:dyDescent="0.45">
      <c r="A35" s="2"/>
      <c r="B35" s="2"/>
    </row>
    <row r="36" spans="1:6" ht="15.95" customHeight="1" x14ac:dyDescent="0.4">
      <c r="A36" s="19"/>
      <c r="B36" s="17" t="s">
        <v>8</v>
      </c>
      <c r="C36" s="18"/>
      <c r="D36" s="20"/>
      <c r="E36" s="20"/>
      <c r="F36" s="20"/>
    </row>
    <row r="37" spans="1:6" ht="15.95" customHeight="1" thickBot="1" x14ac:dyDescent="0.45">
      <c r="A37" s="22"/>
      <c r="B37" s="21" t="s">
        <v>9</v>
      </c>
      <c r="C37" s="21"/>
    </row>
    <row r="38" spans="1:6" ht="15.95" customHeight="1" thickBot="1" x14ac:dyDescent="0.45">
      <c r="A38" s="10"/>
      <c r="B38" s="23" t="s">
        <v>10</v>
      </c>
      <c r="C38" s="24"/>
      <c r="D38" s="25" t="s">
        <v>13</v>
      </c>
    </row>
    <row r="39" spans="1:6" ht="8.1" customHeight="1" thickBot="1" x14ac:dyDescent="0.45">
      <c r="B39" s="26"/>
    </row>
    <row r="40" spans="1:6" ht="15.95" customHeight="1" x14ac:dyDescent="0.4">
      <c r="A40" s="34"/>
      <c r="B40" s="59" t="s">
        <v>15</v>
      </c>
      <c r="C40" s="60"/>
      <c r="D40" s="16"/>
      <c r="E40" s="16"/>
    </row>
    <row r="41" spans="1:6" ht="15.95" customHeight="1" x14ac:dyDescent="0.4">
      <c r="A41" s="35"/>
      <c r="B41" s="42" t="s">
        <v>43</v>
      </c>
      <c r="C41" s="43" t="str">
        <f>IF($C$38="","",(MIN($C$38,10)-0)*$C$8+C6)</f>
        <v/>
      </c>
      <c r="D41" s="16"/>
      <c r="E41" s="16"/>
    </row>
    <row r="42" spans="1:6" ht="15.95" customHeight="1" x14ac:dyDescent="0.4">
      <c r="A42" s="36"/>
      <c r="B42" s="42" t="s">
        <v>6</v>
      </c>
      <c r="C42" s="43" t="str">
        <f>IF($C$38&lt;11,"",(MIN($C$38,20)-10)*$C$8)</f>
        <v/>
      </c>
      <c r="D42" s="16"/>
      <c r="E42" s="16"/>
    </row>
    <row r="43" spans="1:6" ht="15.95" customHeight="1" x14ac:dyDescent="0.4">
      <c r="A43" s="36"/>
      <c r="B43" s="42" t="s">
        <v>29</v>
      </c>
      <c r="C43" s="43" t="str">
        <f>IF($C$38&lt;21,"",(MIN($C$38,30)-20)*$C$9)</f>
        <v/>
      </c>
      <c r="D43" s="16"/>
      <c r="E43" s="16"/>
    </row>
    <row r="44" spans="1:6" ht="15.95" customHeight="1" x14ac:dyDescent="0.4">
      <c r="A44" s="36"/>
      <c r="B44" s="42" t="s">
        <v>30</v>
      </c>
      <c r="C44" s="43" t="str">
        <f>IF($C$38&lt;31,"",(MIN($C$38,100)-30)*$C$10)</f>
        <v/>
      </c>
      <c r="D44" s="16"/>
      <c r="E44" s="16"/>
    </row>
    <row r="45" spans="1:6" ht="15.95" customHeight="1" x14ac:dyDescent="0.4">
      <c r="A45" s="36"/>
      <c r="B45" s="42" t="s">
        <v>31</v>
      </c>
      <c r="C45" s="43" t="str">
        <f>IF($C$38&lt;101,"",($C$38-100)*$C$11)</f>
        <v/>
      </c>
      <c r="D45" s="16"/>
      <c r="E45" s="16"/>
    </row>
    <row r="46" spans="1:6" ht="15.95" customHeight="1" x14ac:dyDescent="0.4">
      <c r="A46" s="36"/>
      <c r="B46" s="42"/>
      <c r="C46" s="43"/>
      <c r="D46" s="16"/>
      <c r="E46" s="16"/>
    </row>
    <row r="47" spans="1:6" ht="15.95" customHeight="1" x14ac:dyDescent="0.4">
      <c r="A47" s="36"/>
      <c r="B47" s="42"/>
      <c r="C47" s="43"/>
      <c r="D47" s="16"/>
      <c r="E47" s="16"/>
    </row>
    <row r="48" spans="1:6" ht="15.95" customHeight="1" x14ac:dyDescent="0.4">
      <c r="A48" s="36"/>
      <c r="B48" s="42"/>
      <c r="C48" s="43"/>
      <c r="D48" s="16"/>
      <c r="E48" s="16"/>
    </row>
    <row r="49" spans="1:5" ht="15.95" customHeight="1" x14ac:dyDescent="0.4">
      <c r="A49" s="36"/>
      <c r="B49" s="42"/>
      <c r="C49" s="43"/>
      <c r="D49" s="16"/>
      <c r="E49" s="16"/>
    </row>
    <row r="50" spans="1:5" ht="15.95" customHeight="1" thickBot="1" x14ac:dyDescent="0.45">
      <c r="A50" s="36"/>
      <c r="B50" s="44"/>
      <c r="C50" s="45"/>
      <c r="D50" s="16"/>
      <c r="E50" s="16"/>
    </row>
    <row r="51" spans="1:5" ht="15.95" customHeight="1" thickTop="1" x14ac:dyDescent="0.4">
      <c r="A51" s="35"/>
      <c r="B51" s="46" t="s">
        <v>25</v>
      </c>
      <c r="C51" s="47" t="str">
        <f>IF($C$38="","",SUM(C41:C50))</f>
        <v/>
      </c>
      <c r="D51" s="16"/>
      <c r="E51" s="16"/>
    </row>
    <row r="52" spans="1:5" ht="15.95" customHeight="1" x14ac:dyDescent="0.4">
      <c r="A52" s="35"/>
      <c r="B52" s="48" t="s">
        <v>7</v>
      </c>
      <c r="C52" s="43" t="str">
        <f>IF($C$38="","",ROUNDDOWN(C51*0.1,0))</f>
        <v/>
      </c>
      <c r="D52" s="16"/>
      <c r="E52" s="16"/>
    </row>
    <row r="53" spans="1:5" ht="15.95" customHeight="1" thickBot="1" x14ac:dyDescent="0.45">
      <c r="A53" s="35"/>
      <c r="B53" s="49" t="s">
        <v>26</v>
      </c>
      <c r="C53" s="50" t="str">
        <f>IF($C$38="","",SUM(C51:C52))</f>
        <v/>
      </c>
      <c r="D53" s="16"/>
      <c r="E53" s="16"/>
    </row>
  </sheetData>
  <sheetProtection algorithmName="SHA-512" hashValue="48gZRUlCav/sIhR2W6vT62kK/XsVas7UNzFrjQeAGjpTyz9Dm0BgDr5weQpTUcKrWqeRWXdvouku8FaXV6KodQ==" saltValue="8S9F2YCDis52ZGngB1NTiw==" spinCount="100000" sheet="1" objects="1" scenarios="1"/>
  <mergeCells count="6">
    <mergeCell ref="B21:C21"/>
    <mergeCell ref="B40:C40"/>
    <mergeCell ref="B6:B7"/>
    <mergeCell ref="C6:C7"/>
    <mergeCell ref="B1:F1"/>
    <mergeCell ref="B4:C4"/>
  </mergeCells>
  <phoneticPr fontId="4"/>
  <conditionalFormatting sqref="C38">
    <cfRule type="containsBlanks" dxfId="1" priority="3">
      <formula>LEN(TRIM(C38))=0</formula>
    </cfRule>
  </conditionalFormatting>
  <conditionalFormatting sqref="C19">
    <cfRule type="containsBlanks" dxfId="0" priority="4">
      <formula>LEN(TRIM(C19))=0</formula>
    </cfRule>
  </conditionalFormatting>
  <pageMargins left="0.7" right="0.7" top="0.75" bottom="0.75" header="0.3" footer="0.3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20ミリ</vt:lpstr>
      <vt:lpstr>25ミリ</vt:lpstr>
      <vt:lpstr>40ミリ</vt:lpstr>
      <vt:lpstr>50ミリ</vt:lpstr>
      <vt:lpstr>75ミリ</vt:lpstr>
      <vt:lpstr>100ミリ</vt:lpstr>
      <vt:lpstr>150ミリ</vt:lpstr>
      <vt:lpstr>200ミリ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2020-06-09T06:02:47Z</cp:lastPrinted>
  <dcterms:created xsi:type="dcterms:W3CDTF">2020-06-09T01:48:03Z</dcterms:created>
  <dcterms:modified xsi:type="dcterms:W3CDTF">2020-06-22T01:02:10Z</dcterms:modified>
</cp:coreProperties>
</file>